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slicerCaches/slicerCache8.xml" ContentType="application/vnd.ms-excel.slicerCache+xml"/>
  <Override PartName="/xl/slicerCaches/slicerCache9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licers/slicer1.xml" ContentType="application/vnd.ms-excel.slicer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5.xml" ContentType="application/vnd.openxmlformats-officedocument.themeOverride+xml"/>
  <Override PartName="/xl/pivotTables/pivotTable4.xml" ContentType="application/vnd.openxmlformats-officedocument.spreadsheetml.pivotTable+xml"/>
  <Override PartName="/xl/drawings/drawing5.xml" ContentType="application/vnd.openxmlformats-officedocument.drawing+xml"/>
  <Override PartName="/xl/slicers/slicer2.xml" ContentType="application/vnd.ms-excel.slicer+xml"/>
  <Override PartName="/xl/pivotTables/pivotTable5.xml" ContentType="application/vnd.openxmlformats-officedocument.spreadsheetml.pivotTable+xml"/>
  <Override PartName="/xl/drawings/drawing6.xml" ContentType="application/vnd.openxmlformats-officedocument.drawing+xml"/>
  <Override PartName="/xl/slicers/slicer3.xml" ContentType="application/vnd.ms-excel.slicer+xml"/>
  <Override PartName="/xl/drawings/drawing7.xml" ContentType="application/vnd.openxmlformats-officedocument.drawing+xml"/>
  <Override PartName="/xl/slicers/slicer4.xml" ContentType="application/vnd.ms-excel.slicer+xml"/>
  <Override PartName="/xl/pivotTables/pivotTable6.xml" ContentType="application/vnd.openxmlformats-officedocument.spreadsheetml.pivotTable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Julio\"/>
    </mc:Choice>
  </mc:AlternateContent>
  <xr:revisionPtr revIDLastSave="0" documentId="13_ncr:1_{7236B3A4-909A-491B-BB11-6BB14E537E9F}" xr6:coauthVersionLast="45" xr6:coauthVersionMax="45" xr10:uidLastSave="{00000000-0000-0000-0000-000000000000}"/>
  <bookViews>
    <workbookView xWindow="-120" yWindow="-120" windowWidth="24240" windowHeight="13140" activeTab="4" xr2:uid="{00000000-000D-0000-FFFF-FFFF00000000}"/>
  </bookViews>
  <sheets>
    <sheet name="Validaciones" sheetId="6" r:id="rId1"/>
    <sheet name="archivo_ejec" sheetId="2" r:id="rId2"/>
    <sheet name="Archivo_terri" sheetId="17" r:id="rId3"/>
    <sheet name="Archivo_prd" sheetId="22" r:id="rId4"/>
    <sheet name="Inicio" sheetId="15" r:id="rId5"/>
    <sheet name="Proyectos" sheetId="7" r:id="rId6"/>
    <sheet name="Territoriales" sheetId="16" r:id="rId7"/>
    <sheet name="Productos" sheetId="21" r:id="rId8"/>
    <sheet name="Metas G&amp;P" sheetId="18" r:id="rId9"/>
    <sheet name="Metas PDN" sheetId="20" r:id="rId10"/>
  </sheets>
  <definedNames>
    <definedName name="_xlnm._FilterDatabase" localSheetId="1" hidden="1">archivo_ejec!$A$4:$AB$40</definedName>
    <definedName name="_xlnm._FilterDatabase" localSheetId="3" hidden="1">Archivo_prd!$A$4:$AB$4</definedName>
    <definedName name="_xlnm._FilterDatabase" localSheetId="2" hidden="1">Archivo_terri!$A$4:$AC$4</definedName>
    <definedName name="_xlnm._FilterDatabase" localSheetId="0" hidden="1">Validaciones!$P$1:$Y$71</definedName>
    <definedName name="SegmentaciónDeDatos_Área">#N/A</definedName>
    <definedName name="SegmentaciónDeDatos_DESCRIPCION">#N/A</definedName>
    <definedName name="SegmentaciónDeDatos_DESCRIPCION2">#N/A</definedName>
    <definedName name="SegmentaciónDeDatos_DESCRIPCION3">#N/A</definedName>
    <definedName name="SegmentaciónDeDatos_Proyecto">#N/A</definedName>
    <definedName name="SegmentaciónDeDatos_Proyecto1">#N/A</definedName>
    <definedName name="SegmentaciónDeDatos_REC">#N/A</definedName>
    <definedName name="SegmentaciónDeDatos_REC2">#N/A</definedName>
    <definedName name="SegmentaciónDeDatos_TIPO1">#N/A</definedName>
  </definedNames>
  <calcPr calcId="191029"/>
  <pivotCaches>
    <pivotCache cacheId="1" r:id="rId11"/>
    <pivotCache cacheId="2" r:id="rId12"/>
    <pivotCache cacheId="8" r:id="rId13"/>
    <pivotCache cacheId="12" r:id="rId14"/>
    <pivotCache cacheId="16" r:id="rId15"/>
  </pivotCaches>
  <extLst>
    <ext xmlns:x14="http://schemas.microsoft.com/office/spreadsheetml/2009/9/main" uri="{BBE1A952-AA13-448e-AADC-164F8A28A991}">
      <x14:slicerCaches>
        <x14:slicerCache r:id="rId16"/>
        <x14:slicerCache r:id="rId17"/>
        <x14:slicerCache r:id="rId18"/>
        <x14:slicerCache r:id="rId19"/>
        <x14:slicerCache r:id="rId20"/>
        <x14:slicerCache r:id="rId21"/>
        <x14:slicerCache r:id="rId22"/>
        <x14:slicerCache r:id="rId23"/>
        <x14:slicerCache r:id="rId24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V71" i="6" l="1"/>
  <c r="V70" i="6"/>
  <c r="V69" i="6"/>
  <c r="V66" i="6"/>
  <c r="V65" i="6"/>
  <c r="V60" i="6"/>
  <c r="V59" i="6"/>
  <c r="V58" i="6"/>
  <c r="V57" i="6"/>
  <c r="V56" i="6"/>
  <c r="V55" i="6"/>
  <c r="V54" i="6"/>
  <c r="V53" i="6"/>
  <c r="V52" i="6"/>
  <c r="V51" i="6"/>
  <c r="V50" i="6"/>
  <c r="V49" i="6"/>
  <c r="V48" i="6"/>
  <c r="V47" i="6"/>
  <c r="V46" i="6"/>
  <c r="V45" i="6"/>
  <c r="V44" i="6"/>
  <c r="V43" i="6"/>
  <c r="V42" i="6"/>
  <c r="V41" i="6"/>
  <c r="V40" i="6"/>
  <c r="V39" i="6"/>
  <c r="V38" i="6"/>
  <c r="V37" i="6"/>
  <c r="V35" i="6"/>
  <c r="V23" i="6"/>
  <c r="V22" i="6"/>
  <c r="K54" i="18" l="1"/>
  <c r="J54" i="18"/>
  <c r="I54" i="18"/>
  <c r="H54" i="18"/>
  <c r="G54" i="18"/>
  <c r="K53" i="18"/>
  <c r="J53" i="18"/>
  <c r="I53" i="18"/>
  <c r="H53" i="18"/>
  <c r="G53" i="18"/>
  <c r="K52" i="18"/>
  <c r="J52" i="18"/>
  <c r="I52" i="18"/>
  <c r="H52" i="18"/>
  <c r="G52" i="18"/>
  <c r="K51" i="18"/>
  <c r="J51" i="18"/>
  <c r="I51" i="18"/>
  <c r="H51" i="18"/>
  <c r="G51" i="18"/>
  <c r="K50" i="18"/>
  <c r="J50" i="18"/>
  <c r="I50" i="18"/>
  <c r="H50" i="18"/>
  <c r="G50" i="18"/>
  <c r="K49" i="18"/>
  <c r="J49" i="18"/>
  <c r="I49" i="18"/>
  <c r="H49" i="18"/>
  <c r="G49" i="18"/>
  <c r="K48" i="18"/>
  <c r="J48" i="18"/>
  <c r="I48" i="18"/>
  <c r="H48" i="18"/>
  <c r="G48" i="18"/>
  <c r="K47" i="18"/>
  <c r="J47" i="18"/>
  <c r="I47" i="18"/>
  <c r="H47" i="18"/>
  <c r="G47" i="18"/>
  <c r="K46" i="18"/>
  <c r="J46" i="18"/>
  <c r="I46" i="18"/>
  <c r="H46" i="18"/>
  <c r="G46" i="18"/>
  <c r="K45" i="18"/>
  <c r="J45" i="18"/>
  <c r="I45" i="18"/>
  <c r="H45" i="18"/>
  <c r="G45" i="18"/>
  <c r="K44" i="18"/>
  <c r="J44" i="18"/>
  <c r="I44" i="18"/>
  <c r="H44" i="18"/>
  <c r="G44" i="18"/>
  <c r="K43" i="18"/>
  <c r="J43" i="18"/>
  <c r="I43" i="18"/>
  <c r="H43" i="18"/>
  <c r="G43" i="18"/>
  <c r="K42" i="18"/>
  <c r="J42" i="18"/>
  <c r="I42" i="18"/>
  <c r="H42" i="18"/>
  <c r="G42" i="18"/>
  <c r="K41" i="18"/>
  <c r="J41" i="18"/>
  <c r="I41" i="18"/>
  <c r="H41" i="18"/>
  <c r="G41" i="18"/>
  <c r="K40" i="18"/>
  <c r="J40" i="18"/>
  <c r="I40" i="18"/>
  <c r="H40" i="18"/>
  <c r="G40" i="18"/>
  <c r="K39" i="18"/>
  <c r="J39" i="18"/>
  <c r="I39" i="18"/>
  <c r="H39" i="18"/>
  <c r="G39" i="18"/>
  <c r="K38" i="18"/>
  <c r="J38" i="18"/>
  <c r="I38" i="18"/>
  <c r="H38" i="18"/>
  <c r="G38" i="18"/>
  <c r="K37" i="18"/>
  <c r="J37" i="18"/>
  <c r="I37" i="18"/>
  <c r="H37" i="18"/>
  <c r="G37" i="18"/>
  <c r="K36" i="18"/>
  <c r="J36" i="18"/>
  <c r="I36" i="18"/>
  <c r="H36" i="18"/>
  <c r="G36" i="18"/>
  <c r="K35" i="18"/>
  <c r="J35" i="18"/>
  <c r="I35" i="18"/>
  <c r="H35" i="18"/>
  <c r="G35" i="18"/>
  <c r="K34" i="18"/>
  <c r="J34" i="18"/>
  <c r="I34" i="18"/>
  <c r="H34" i="18"/>
  <c r="G34" i="18"/>
  <c r="K33" i="18"/>
  <c r="J33" i="18"/>
  <c r="I33" i="18"/>
  <c r="H33" i="18"/>
  <c r="G33" i="18"/>
  <c r="K32" i="18"/>
  <c r="J32" i="18"/>
  <c r="I32" i="18"/>
  <c r="H32" i="18"/>
  <c r="G32" i="18"/>
  <c r="K31" i="18"/>
  <c r="J31" i="18"/>
  <c r="I31" i="18"/>
  <c r="H31" i="18"/>
  <c r="G31" i="18"/>
  <c r="K30" i="18"/>
  <c r="J30" i="18"/>
  <c r="I30" i="18"/>
  <c r="H30" i="18"/>
  <c r="G30" i="18"/>
  <c r="K29" i="18"/>
  <c r="J29" i="18"/>
  <c r="I29" i="18"/>
  <c r="H29" i="18"/>
  <c r="G29" i="18"/>
  <c r="K28" i="18"/>
  <c r="J28" i="18"/>
  <c r="I28" i="18"/>
  <c r="H28" i="18"/>
  <c r="G28" i="18"/>
  <c r="K27" i="18"/>
  <c r="J27" i="18"/>
  <c r="I27" i="18"/>
  <c r="H27" i="18"/>
  <c r="G27" i="18"/>
  <c r="K26" i="18"/>
  <c r="J26" i="18"/>
  <c r="I26" i="18"/>
  <c r="H26" i="18"/>
  <c r="G26" i="18"/>
  <c r="K25" i="18"/>
  <c r="J25" i="18"/>
  <c r="I25" i="18"/>
  <c r="H25" i="18"/>
  <c r="G25" i="18"/>
  <c r="K24" i="18"/>
  <c r="J24" i="18"/>
  <c r="I24" i="18"/>
  <c r="H24" i="18"/>
  <c r="G24" i="18"/>
  <c r="K23" i="18"/>
  <c r="J23" i="18"/>
  <c r="I23" i="18"/>
  <c r="H23" i="18"/>
  <c r="G23" i="18"/>
  <c r="K22" i="18"/>
  <c r="J22" i="18"/>
  <c r="I22" i="18"/>
  <c r="H22" i="18"/>
  <c r="G22" i="18"/>
  <c r="K21" i="18"/>
  <c r="J21" i="18"/>
  <c r="I21" i="18"/>
  <c r="H21" i="18"/>
  <c r="G21" i="18"/>
  <c r="K20" i="18"/>
  <c r="J20" i="18"/>
  <c r="I20" i="18"/>
  <c r="H20" i="18"/>
  <c r="G20" i="18"/>
  <c r="K19" i="18"/>
  <c r="J19" i="18"/>
  <c r="I19" i="18"/>
  <c r="H19" i="18"/>
  <c r="G19" i="18"/>
  <c r="K18" i="18"/>
  <c r="J18" i="18"/>
  <c r="I18" i="18"/>
  <c r="H18" i="18"/>
  <c r="G18" i="18"/>
  <c r="K17" i="18"/>
  <c r="J17" i="18"/>
  <c r="I17" i="18"/>
  <c r="H17" i="18"/>
  <c r="G17" i="18"/>
  <c r="K16" i="18"/>
  <c r="J16" i="18"/>
  <c r="I16" i="18"/>
  <c r="H16" i="18"/>
  <c r="G16" i="18"/>
  <c r="K15" i="18"/>
  <c r="J15" i="18"/>
  <c r="I15" i="18"/>
  <c r="H15" i="18"/>
  <c r="G15" i="18"/>
  <c r="K14" i="18"/>
  <c r="J14" i="18"/>
  <c r="I14" i="18"/>
  <c r="H14" i="18"/>
  <c r="G14" i="18"/>
  <c r="B14" i="18"/>
  <c r="E35" i="18"/>
  <c r="D35" i="18"/>
  <c r="C35" i="18"/>
  <c r="B35" i="18"/>
  <c r="E34" i="18"/>
  <c r="D34" i="18"/>
  <c r="C34" i="18"/>
  <c r="B34" i="18"/>
  <c r="E33" i="18"/>
  <c r="D33" i="18"/>
  <c r="C33" i="18"/>
  <c r="B33" i="18"/>
  <c r="E32" i="18"/>
  <c r="D32" i="18"/>
  <c r="C32" i="18"/>
  <c r="B32" i="18"/>
  <c r="E31" i="18"/>
  <c r="D31" i="18"/>
  <c r="C31" i="18"/>
  <c r="B31" i="18"/>
  <c r="E30" i="18"/>
  <c r="D30" i="18"/>
  <c r="C30" i="18"/>
  <c r="B30" i="18"/>
  <c r="E29" i="18"/>
  <c r="D29" i="18"/>
  <c r="C29" i="18"/>
  <c r="B29" i="18"/>
  <c r="E28" i="18"/>
  <c r="D28" i="18"/>
  <c r="C28" i="18"/>
  <c r="B28" i="18"/>
  <c r="E27" i="18"/>
  <c r="D27" i="18"/>
  <c r="C27" i="18"/>
  <c r="B27" i="18"/>
  <c r="E26" i="18"/>
  <c r="D26" i="18"/>
  <c r="C26" i="18"/>
  <c r="B26" i="18"/>
  <c r="E25" i="18"/>
  <c r="D25" i="18"/>
  <c r="C25" i="18"/>
  <c r="B25" i="18"/>
  <c r="E24" i="18"/>
  <c r="D24" i="18"/>
  <c r="C24" i="18"/>
  <c r="B24" i="18"/>
  <c r="E23" i="18"/>
  <c r="D23" i="18"/>
  <c r="C23" i="18"/>
  <c r="B23" i="18"/>
  <c r="E22" i="18"/>
  <c r="D22" i="18"/>
  <c r="C22" i="18"/>
  <c r="B22" i="18"/>
  <c r="E21" i="18"/>
  <c r="D21" i="18"/>
  <c r="C21" i="18"/>
  <c r="B21" i="18"/>
  <c r="E20" i="18"/>
  <c r="D20" i="18"/>
  <c r="C20" i="18"/>
  <c r="B20" i="18"/>
  <c r="E19" i="18"/>
  <c r="D19" i="18"/>
  <c r="C19" i="18"/>
  <c r="B19" i="18"/>
  <c r="E18" i="18"/>
  <c r="D18" i="18"/>
  <c r="C18" i="18"/>
  <c r="B18" i="18"/>
  <c r="E17" i="18"/>
  <c r="D17" i="18"/>
  <c r="C17" i="18"/>
  <c r="B17" i="18"/>
  <c r="E16" i="18"/>
  <c r="D16" i="18"/>
  <c r="C16" i="18"/>
  <c r="B16" i="18"/>
  <c r="E15" i="18"/>
  <c r="D15" i="18"/>
  <c r="C15" i="18"/>
  <c r="B15" i="18"/>
  <c r="E14" i="18"/>
  <c r="D14" i="18"/>
  <c r="C14" i="18"/>
  <c r="D48" i="7"/>
  <c r="H48" i="7"/>
  <c r="G48" i="7"/>
  <c r="F48" i="7"/>
  <c r="C48" i="7"/>
  <c r="E48" i="7"/>
  <c r="B48" i="7"/>
  <c r="I48" i="7"/>
  <c r="D53" i="7" l="1"/>
  <c r="C53" i="7" s="1"/>
  <c r="F52" i="7"/>
  <c r="F50" i="7"/>
  <c r="D51" i="7"/>
  <c r="C51" i="7" s="1"/>
  <c r="D52" i="7"/>
  <c r="C52" i="7" s="1"/>
  <c r="F51" i="7"/>
  <c r="D50" i="7"/>
  <c r="C50" i="7" s="1"/>
</calcChain>
</file>

<file path=xl/sharedStrings.xml><?xml version="1.0" encoding="utf-8"?>
<sst xmlns="http://schemas.openxmlformats.org/spreadsheetml/2006/main" count="10626" uniqueCount="523">
  <si>
    <t>Año Fiscal:</t>
  </si>
  <si>
    <t/>
  </si>
  <si>
    <t>Vigencia:</t>
  </si>
  <si>
    <t>Actual</t>
  </si>
  <si>
    <t>Periodo:</t>
  </si>
  <si>
    <t>Enero-Marzo</t>
  </si>
  <si>
    <t>UEJ</t>
  </si>
  <si>
    <t>NOMBRE UEJ</t>
  </si>
  <si>
    <t>RUBRO</t>
  </si>
  <si>
    <t>TIPO</t>
  </si>
  <si>
    <t>CTA</t>
  </si>
  <si>
    <t>SUB
CTA</t>
  </si>
  <si>
    <t>OBJ</t>
  </si>
  <si>
    <t>ORD</t>
  </si>
  <si>
    <t>SOR
ORD</t>
  </si>
  <si>
    <t>ITEM</t>
  </si>
  <si>
    <t>SUB
ITEM</t>
  </si>
  <si>
    <t>SUB
ITEM 2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</si>
  <si>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</si>
  <si>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</si>
  <si>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</si>
  <si>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</si>
  <si>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</si>
  <si>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</si>
  <si>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</si>
  <si>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</si>
  <si>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</si>
  <si>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</si>
  <si>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</si>
  <si>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</si>
  <si>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</si>
  <si>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</si>
  <si>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</si>
  <si>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04-03-00</t>
  </si>
  <si>
    <t>INSTITUTO GEOGRAFICO AGUSTIN CODAZZI - IGAC</t>
  </si>
  <si>
    <t>A-01-01-01</t>
  </si>
  <si>
    <t>A</t>
  </si>
  <si>
    <t>01</t>
  </si>
  <si>
    <t>Nación</t>
  </si>
  <si>
    <t>10</t>
  </si>
  <si>
    <t>CSF</t>
  </si>
  <si>
    <t>SALARIO</t>
  </si>
  <si>
    <t>A-01-01-02</t>
  </si>
  <si>
    <t>02</t>
  </si>
  <si>
    <t>CONTRIBUCIONES INHERENTES A LA NÓMINA</t>
  </si>
  <si>
    <t>A-01-01-03</t>
  </si>
  <si>
    <t>03</t>
  </si>
  <si>
    <t>REMUNERACIONES NO CONSTITUTIVAS DE FACTOR SALARIAL</t>
  </si>
  <si>
    <t>A-02-02</t>
  </si>
  <si>
    <t>ADQUISICIONES DIFERENTES DE ACTIVOS</t>
  </si>
  <si>
    <t>Propios</t>
  </si>
  <si>
    <t>20</t>
  </si>
  <si>
    <t>A-03-04-02-012</t>
  </si>
  <si>
    <t>04</t>
  </si>
  <si>
    <t>012</t>
  </si>
  <si>
    <t>INCAPACIDADES Y LICENCIAS DE MATERNIDAD Y PATERNIDAD (NO DE PENSIONES)</t>
  </si>
  <si>
    <t>A-03-10-01-001</t>
  </si>
  <si>
    <t>001</t>
  </si>
  <si>
    <t>SENTENCIAS</t>
  </si>
  <si>
    <t>A-03-10-01-002</t>
  </si>
  <si>
    <t>002</t>
  </si>
  <si>
    <t>CONCILIACIONES</t>
  </si>
  <si>
    <t>A-08-01</t>
  </si>
  <si>
    <t>08</t>
  </si>
  <si>
    <t>IMPUESTOS</t>
  </si>
  <si>
    <t>A-08-04-01</t>
  </si>
  <si>
    <t>CUOTA DE FISCALIZACIÓN Y AUDITAJE</t>
  </si>
  <si>
    <t>C-0402-1003-7</t>
  </si>
  <si>
    <t>C</t>
  </si>
  <si>
    <t>0402</t>
  </si>
  <si>
    <t>1003</t>
  </si>
  <si>
    <t>7</t>
  </si>
  <si>
    <t>GENERACIÓN DE ESTUDIOS GEOGRÁFICOS E INVESTIGACIONES PARA LA CARACTERIZACIÓN, ANÁLISIS Y DELIMITACIÓN GEOGRÁFICA DEL TERRITORIO  NACIONAL</t>
  </si>
  <si>
    <t>C-0402-1003-8</t>
  </si>
  <si>
    <t>8</t>
  </si>
  <si>
    <t>LEVANTAMIENTO , GENERACIÓN Y ACTUALIZACIÓN DE LA RED GEODÉSICA Y LA CARTOGRAFÍA BÁSICA A NIVEL   NACIONAL</t>
  </si>
  <si>
    <t>C-0403-1003-2</t>
  </si>
  <si>
    <t>0403</t>
  </si>
  <si>
    <t>2</t>
  </si>
  <si>
    <t>GENERACIÓN DE ESTUDIOS DE SUELOS, TIERRAS Y APLICACIONES AGROLÓGICAS COMO INSUMO PARA EL ORDENAMIENTO INTEGRAL Y EL MANEJO SOSTENIBLE DEL TERRITORIO A NIVEL  NACIONAL</t>
  </si>
  <si>
    <t>C-0404-1003-2</t>
  </si>
  <si>
    <t>0404</t>
  </si>
  <si>
    <t>ACTUALIZACIÓN  Y GESTIÓN CATASTRAL  NACIONAL</t>
  </si>
  <si>
    <t>11</t>
  </si>
  <si>
    <t>14</t>
  </si>
  <si>
    <t>C-0405-1003-4</t>
  </si>
  <si>
    <t>0405</t>
  </si>
  <si>
    <t>4</t>
  </si>
  <si>
    <t>FORTALECIMIENTO DE LA GESTIÓN DEL CONOCIMIENTO Y LA INNOVACIÓN EN EL ÁMBITO GEOGRÁFICO DEL  TERRITORIO   NACIONAL</t>
  </si>
  <si>
    <t>C-0499-1003-5</t>
  </si>
  <si>
    <t>0499</t>
  </si>
  <si>
    <t>5</t>
  </si>
  <si>
    <t>FORTALECIMIENTO DE LA GESTIÓN INSTITUCIONAL DEL IGAC A NIVEL   NACIONAL</t>
  </si>
  <si>
    <t>C-0499-1003-6</t>
  </si>
  <si>
    <t>6</t>
  </si>
  <si>
    <t>FORTALECIMIENTO DE LA INFRAESTRUCTURA FÍSICA DEL IGAC A NIVEL  NACIONAL</t>
  </si>
  <si>
    <t>C-0499-1003-7</t>
  </si>
  <si>
    <t>IMPLEMENTACIÓN DE UN SISTEMA DE GESTIÓN DOCUMENTAL EN EL IGAC A NIVEL   NACIONAL</t>
  </si>
  <si>
    <t>C-0499-1003-8</t>
  </si>
  <si>
    <t>FORTALECIMIENTO DE LOS PROCESOS DE DIFUSIÓN Y ACCESO A LA INFORMACIÓN GEOGRÁFICA A NIVEL   NACIONAL</t>
  </si>
  <si>
    <t>COMPROMISOS</t>
  </si>
  <si>
    <t>Sin Ejecutar</t>
  </si>
  <si>
    <t>Ejecutado</t>
  </si>
  <si>
    <t>Ejecución Cdp`s</t>
  </si>
  <si>
    <t>Ejecución Compromisos</t>
  </si>
  <si>
    <t>Ejecución Obligaciones</t>
  </si>
  <si>
    <t>Ejecución Pagos</t>
  </si>
  <si>
    <t>Oficina Asesora de Planeación - Instituto Geográfico Agustín Codazzi</t>
  </si>
  <si>
    <t>Proyecto</t>
  </si>
  <si>
    <t>A-02-02-02-007-002</t>
  </si>
  <si>
    <t>Etiquetas de fila</t>
  </si>
  <si>
    <t>Total general</t>
  </si>
  <si>
    <t>Subdirección de Geografía y Cartografía</t>
  </si>
  <si>
    <t>Subdirección de Agrología</t>
  </si>
  <si>
    <t>Subdirección de Catastro</t>
  </si>
  <si>
    <t>Oficina CIAF</t>
  </si>
  <si>
    <t>Secretaría General</t>
  </si>
  <si>
    <t>Oficina de Difusión y Mercadeo</t>
  </si>
  <si>
    <t>Inversión</t>
  </si>
  <si>
    <t>Apropiación vigente</t>
  </si>
  <si>
    <t>Apropiación bloqueada</t>
  </si>
  <si>
    <t>CDP´s</t>
  </si>
  <si>
    <t>Apropiación disponible</t>
  </si>
  <si>
    <t>Compromisos</t>
  </si>
  <si>
    <t>CDP por registrar</t>
  </si>
  <si>
    <t xml:space="preserve">CDP </t>
  </si>
  <si>
    <t>Obligaciones</t>
  </si>
  <si>
    <t xml:space="preserve">Pagos </t>
  </si>
  <si>
    <t>SUELDO BÁSICO</t>
  </si>
  <si>
    <t>003</t>
  </si>
  <si>
    <t>PRIMA TÉCNICA SALARIAL</t>
  </si>
  <si>
    <t>004</t>
  </si>
  <si>
    <t>SUBSIDIO DE ALIMENTACIÓN</t>
  </si>
  <si>
    <t>005</t>
  </si>
  <si>
    <t xml:space="preserve">AUXILIO DE TRANSPORTE </t>
  </si>
  <si>
    <t>006</t>
  </si>
  <si>
    <t>PRIMA DE SERVICIO</t>
  </si>
  <si>
    <t>007</t>
  </si>
  <si>
    <t>BONIFICACIÓN POR SERVICIOS PRESTADOS</t>
  </si>
  <si>
    <t>008</t>
  </si>
  <si>
    <t>009</t>
  </si>
  <si>
    <t>PRIMA DE NAVIDAD</t>
  </si>
  <si>
    <t>010</t>
  </si>
  <si>
    <t>PRIMA DE VACACIONES</t>
  </si>
  <si>
    <t>PENSIONES</t>
  </si>
  <si>
    <t>SALUD</t>
  </si>
  <si>
    <t>CAJAS DE COMPENSACIÓN FAMILIAR</t>
  </si>
  <si>
    <t>APORTES GENERALES AL SISTEMA DE RIESGOS LABORALES</t>
  </si>
  <si>
    <t>APORTES AL ICBF</t>
  </si>
  <si>
    <t>APORTES AL SENA</t>
  </si>
  <si>
    <t>SUELDO DE VACACIONES</t>
  </si>
  <si>
    <t>INDEMNIZACIÓN POR VACACIONES</t>
  </si>
  <si>
    <t>BONIFICACIÓN ESPECIAL DE RECREACIÓN</t>
  </si>
  <si>
    <t>PRIMA TÉCNICA NO SALARIAL</t>
  </si>
  <si>
    <t>016</t>
  </si>
  <si>
    <t>PRIMA DE COORDINACIÓN</t>
  </si>
  <si>
    <t>PASTA O PULPA, PAPEL Y PRODUCTOS DE PAPEL; IMPRESOS Y ARTÍCULOS RELACIONADOS</t>
  </si>
  <si>
    <t>PRODUCTOS DE HORNOS DE COQUE; PRODUCTOS DE REFINACIÓN DE PETRÓLEO Y COMBUSTIBLE NUCLEAR</t>
  </si>
  <si>
    <t>SERVICIOS DE TRANSPORTE DE PASAJEROS</t>
  </si>
  <si>
    <t>SERVICIOS DE DISTRIBUCIÓN DE ELECTRICIDAD, GAS Y AGUA (POR CUENTA PROPIA)</t>
  </si>
  <si>
    <t>SERVICIOS FINANCIEROS Y SERVICIOS CONEXOS</t>
  </si>
  <si>
    <t>SERVICIOS INMOBILIARIOS</t>
  </si>
  <si>
    <t>OTROS SERVICIOS PROFESIONALES, CIENTÍFICOS Y TÉCNICOS</t>
  </si>
  <si>
    <t>SERVICIOS DE TELECOMUNICACIONES, TRANSMISIÓN Y SUMINISTRO DE INFORMACIÓN</t>
  </si>
  <si>
    <t>SERVICIOS DE ALCANTARILLADO, RECOLECCIÓN, TRATAMIENTO Y DISPOSICIÓN DE DESECHOS Y OTROS SERVICIOS DE SANEAMIENTO AMBIENTAL</t>
  </si>
  <si>
    <t>VIÁTICOS DE LOS FUNCIONARIOS EN COMISIÓN</t>
  </si>
  <si>
    <t>INCAPACIDADES (NO DE PENSIONES)</t>
  </si>
  <si>
    <t>LICENCIAS DE MATERNIDAD Y PATERNIDAD (NO DE PENSIONES)</t>
  </si>
  <si>
    <t>IMPUESTO PREDIAL Y SOBRETASA AMBIENTAL</t>
  </si>
  <si>
    <t>IMPUESTO DE INDUSTRIA Y COMERCIO</t>
  </si>
  <si>
    <t>0</t>
  </si>
  <si>
    <t>0402014</t>
  </si>
  <si>
    <t>ADQUISICIÓN DE BIENES Y SERVICIOS - SERVICIO DE INFORMACIÓN CARTOGRÁFICA ACTUALIZADO - LEVANTAMIENTO , GENERACIÓN Y ACTUALIZACIÓN DE LA RED GEODÉSICA Y LA CARTOGRAFÍA BÁSICA A NIVEL   NACIONAL</t>
  </si>
  <si>
    <t>0404004</t>
  </si>
  <si>
    <t>ADQUISICIÓN DE BIENES Y SERVICIOS - SERVICIO DE INFORMACIÓN CATASTRAL - ACTUALIZACIÓN  Y GESTIÓN CATASTRAL  NACIONAL</t>
  </si>
  <si>
    <t>0404007</t>
  </si>
  <si>
    <t>ADQUISICIÓN DE BIENES Y SERVICIOS - SERVICIO DE AVALÚOS - ACTUALIZACIÓN  Y GESTIÓN CATASTRAL  NACIONAL</t>
  </si>
  <si>
    <t>0499060</t>
  </si>
  <si>
    <t>ADQUISICIÓN DE BIENES Y SERVICIOS - SERVICIO DE IMPLEMENTACIÓN SISTEMAS DE GESTIÓN - FORTALECIMIENTO DE LA GESTIÓN INSTITUCIONAL DEL IGAC A NIVEL   NACIONAL</t>
  </si>
  <si>
    <t>0499016</t>
  </si>
  <si>
    <t>ADQUISICIÓN DE BIENES Y SERVICIOS - SEDES MANTENIDAS - FORTALECIMIENTO DE LA INFRAESTRUCTURA FÍSICA DEL IGAC A NIVEL  NACIONAL</t>
  </si>
  <si>
    <t>0499011</t>
  </si>
  <si>
    <t>ADQUISICIÓN DE BIENES Y SERVICIOS - SEDES ADECUADAS - FORTALECIMIENTO DE LA INFRAESTRUCTURA FÍSICA DEL IGAC A NIVEL  NACIONAL</t>
  </si>
  <si>
    <t>A-01-01-01-001-001</t>
  </si>
  <si>
    <t>A-01-01-01-001-003</t>
  </si>
  <si>
    <t>A-01-01-01-001-004</t>
  </si>
  <si>
    <t>A-01-01-01-001-005</t>
  </si>
  <si>
    <t>A-01-01-01-001-006</t>
  </si>
  <si>
    <t>A-01-01-01-001-007</t>
  </si>
  <si>
    <t>A-01-01-01-001-009</t>
  </si>
  <si>
    <t>A-01-01-01-001-010</t>
  </si>
  <si>
    <t>A-01-01-02-001</t>
  </si>
  <si>
    <t>A-01-01-02-002</t>
  </si>
  <si>
    <t>A-01-01-02-004</t>
  </si>
  <si>
    <t>A-01-01-02-005</t>
  </si>
  <si>
    <t>A-01-01-02-006</t>
  </si>
  <si>
    <t>A-01-01-02-007</t>
  </si>
  <si>
    <t>A-01-01-03-001-001</t>
  </si>
  <si>
    <t>A-01-01-03-001-002</t>
  </si>
  <si>
    <t>A-01-01-03-001-003</t>
  </si>
  <si>
    <t>A-01-01-03-002</t>
  </si>
  <si>
    <t>A-01-01-03-016</t>
  </si>
  <si>
    <t>A-02-02-01-003-002</t>
  </si>
  <si>
    <t>A-02-02-01-003-003</t>
  </si>
  <si>
    <t>A-02-02-02-006-004</t>
  </si>
  <si>
    <t>A-02-02-02-006-009</t>
  </si>
  <si>
    <t>A-02-02-02-007-001</t>
  </si>
  <si>
    <t>A-02-02-02-008-003</t>
  </si>
  <si>
    <t>A-02-02-02-008-004</t>
  </si>
  <si>
    <t>A-02-02-02-009-004</t>
  </si>
  <si>
    <t>A-02-02-02-010</t>
  </si>
  <si>
    <t>A-03-04-02-012-001</t>
  </si>
  <si>
    <t>A-03-04-02-012-002</t>
  </si>
  <si>
    <t>A-08-01-02-001</t>
  </si>
  <si>
    <t>A-08-01-02-003</t>
  </si>
  <si>
    <t>C-0402-1003-8-0-0402014-02</t>
  </si>
  <si>
    <t>C-0404-1003-2-0-0404004-02</t>
  </si>
  <si>
    <t>C-0404-1003-2-0-0404007-02</t>
  </si>
  <si>
    <t>C-0499-1003-5-0-0499060-02</t>
  </si>
  <si>
    <t>C-0499-1003-6-0-0499016-02</t>
  </si>
  <si>
    <t>C-0499-1003-6-0-0499011-02</t>
  </si>
  <si>
    <t>04-03-00-002</t>
  </si>
  <si>
    <t>IGAC - TERRITORIAL ATLANTICO</t>
  </si>
  <si>
    <t>04-03-00-003</t>
  </si>
  <si>
    <t>IGAC - TERRITORIAL BOLIVAR</t>
  </si>
  <si>
    <t>04-03-00-004</t>
  </si>
  <si>
    <t>IGAC - TERRITORIAL BOYACA</t>
  </si>
  <si>
    <t>04-03-00-005</t>
  </si>
  <si>
    <t>IGAC - TERRITORIAL CALDAS</t>
  </si>
  <si>
    <t>04-03-00-006</t>
  </si>
  <si>
    <t>IGAC - TERRITORIAL CAQUETA</t>
  </si>
  <si>
    <t>04-03-00-007</t>
  </si>
  <si>
    <t>IGAC - TERRITORIAL CAUCA</t>
  </si>
  <si>
    <t>04-03-00-008</t>
  </si>
  <si>
    <t>IGAC - TERRITORIAL CESAR</t>
  </si>
  <si>
    <t>04-03-00-009</t>
  </si>
  <si>
    <t>IGAC - TERRITORIAL CORDOBA</t>
  </si>
  <si>
    <t>04-03-00-010</t>
  </si>
  <si>
    <t>IGAC - TERRITORIAL CUNDINAMARCA</t>
  </si>
  <si>
    <t>04-03-00-011</t>
  </si>
  <si>
    <t>IGAC - TERRITORIAL GUAJIRA</t>
  </si>
  <si>
    <t>04-03-00-012</t>
  </si>
  <si>
    <t>IGAC - TERRITORIAL HUILA</t>
  </si>
  <si>
    <t>04-03-00-013</t>
  </si>
  <si>
    <t>IGAC - TERRITORIAL MAGDALENA</t>
  </si>
  <si>
    <t>04-03-00-014</t>
  </si>
  <si>
    <t>IGAC - TERRITORIAL META</t>
  </si>
  <si>
    <t>04-03-00-015</t>
  </si>
  <si>
    <t>IGAC - TERRITORIAL NARIÑO</t>
  </si>
  <si>
    <t>04-03-00-016</t>
  </si>
  <si>
    <t>IGAC - TERRITORIAL NORTE DE SANTANDER</t>
  </si>
  <si>
    <t>04-03-00-017</t>
  </si>
  <si>
    <t>IGAC - TERRITORIAL QUINDIO</t>
  </si>
  <si>
    <t>04-03-00-018</t>
  </si>
  <si>
    <t>IGAC - TERRITORIAL RISARALDA</t>
  </si>
  <si>
    <t>04-03-00-019</t>
  </si>
  <si>
    <t>IGAC - TERRITORIAL SANTANDER</t>
  </si>
  <si>
    <t>04-03-00-020</t>
  </si>
  <si>
    <t>IGAC - TERRITORIAL SUCRE</t>
  </si>
  <si>
    <t>04-03-00-021</t>
  </si>
  <si>
    <t>IGAC - TERRITORIAL TOLIMA</t>
  </si>
  <si>
    <t>04-03-00-022</t>
  </si>
  <si>
    <t>IGAC - TERRITORIAL VALLE</t>
  </si>
  <si>
    <t>Funcionamiento</t>
  </si>
  <si>
    <t>1 Gastos de Personal</t>
  </si>
  <si>
    <t>2. Adquisición de Bienes y Servicios</t>
  </si>
  <si>
    <t>3. Transferencias corrientes</t>
  </si>
  <si>
    <t>8. Gastos por Tributos, Multas, Sanciones e Intereses de Mora</t>
  </si>
  <si>
    <t xml:space="preserve">TERRITORIAL </t>
  </si>
  <si>
    <t xml:space="preserve">APR. INICIAL </t>
  </si>
  <si>
    <t xml:space="preserve"> APR. ADICIONADA</t>
  </si>
  <si>
    <t xml:space="preserve">APR. REDUCIDA </t>
  </si>
  <si>
    <t xml:space="preserve">APR. VIGENTE </t>
  </si>
  <si>
    <t>DISPONIBLE</t>
  </si>
  <si>
    <t>OBLIGACIÓN</t>
  </si>
  <si>
    <t xml:space="preserve"> PAGOS</t>
  </si>
  <si>
    <t>Junio</t>
  </si>
  <si>
    <t>Tipo Meta</t>
  </si>
  <si>
    <t>Producto</t>
  </si>
  <si>
    <t>Meta Escrita</t>
  </si>
  <si>
    <t>Meta Número o Porcentaje</t>
  </si>
  <si>
    <t>Ejecutado Número o Porcentaje</t>
  </si>
  <si>
    <t>% Avance</t>
  </si>
  <si>
    <t>Observaciones</t>
  </si>
  <si>
    <t>Generación de estudios geográficos e investigaciones para la caracterización, análisis y delimitación geográfica del territorio Nacional</t>
  </si>
  <si>
    <t>Base de Datos del Diccionario geográfico</t>
  </si>
  <si>
    <t>Registros del Diccionario Geográfico revisados</t>
  </si>
  <si>
    <t>Documentos de estudios técnicos de deslindes y de Territorios Indígenas</t>
  </si>
  <si>
    <t>Documentos de estudios técnicos sobre geografía</t>
  </si>
  <si>
    <t>Documentos de estudios técnicos sobre geografía elaborados</t>
  </si>
  <si>
    <t>Documentos de Investigación</t>
  </si>
  <si>
    <t>Documentos de Investigación generados</t>
  </si>
  <si>
    <t>Fortalecimiento de los procesos de difusión y acceso a la información geográfica a nivel Nacional</t>
  </si>
  <si>
    <t>Documentos de lineamientos técnicos</t>
  </si>
  <si>
    <t>Documentos de lineamientos técnicos realizados</t>
  </si>
  <si>
    <t xml:space="preserve">Fortalecimiento de la gestión institucional del IGAC a nivel Nacional </t>
  </si>
  <si>
    <t>Documentos de planeación</t>
  </si>
  <si>
    <t>Documentos de planeación realizados</t>
  </si>
  <si>
    <t>Documentos de planeación  con seguimientos realizados</t>
  </si>
  <si>
    <t>Documentos metodológicos</t>
  </si>
  <si>
    <t>Documentos metodológicos realizados</t>
  </si>
  <si>
    <t>Fortalecimiento de la gestión del conocimiento y la innovación en el ámbito geográfico del territorio Nacional</t>
  </si>
  <si>
    <t>Documentos normativos</t>
  </si>
  <si>
    <t>Documentos normativos elaborados</t>
  </si>
  <si>
    <t>Fortalecimiento de la infraestructura física del IGAC a nivel Nacional</t>
  </si>
  <si>
    <t>Sedes adecuadas</t>
  </si>
  <si>
    <t>Sedes ampliadas</t>
  </si>
  <si>
    <t>Sedes mantenidas</t>
  </si>
  <si>
    <t>Generación de estudios de suelos, tierras y aplicaciones agrológicas como insumo para el ordenamiento integral y el manejo sostenible del territorio a nivel Nacional</t>
  </si>
  <si>
    <t>Servicio de análisis químicos, físicos, mineralógicos y biológicos de suelos</t>
  </si>
  <si>
    <t>Pruebas químicas, físicas, mineralógicas y biológicas de suelos realizadas</t>
  </si>
  <si>
    <t>Servicio de apoyo técnico a las solicitudes recibidas por la cancillería en temas fronterizos</t>
  </si>
  <si>
    <t>Solicitudes recibidas a través de la cancillería atendidas</t>
  </si>
  <si>
    <t>Servicio de asistencia técnica para la gestión de los recursos geográficos</t>
  </si>
  <si>
    <t>Entidades Asistidas</t>
  </si>
  <si>
    <t>Actualización y gestión catastral Nacional</t>
  </si>
  <si>
    <t>Servicio de avalúos</t>
  </si>
  <si>
    <t>Avalúos realizados</t>
  </si>
  <si>
    <t>Meta aprobada PA 2020 es 7358 avalúos</t>
  </si>
  <si>
    <t>Servicio de Educación informal para la gestión Administrativa</t>
  </si>
  <si>
    <t>Personas capacitadas</t>
  </si>
  <si>
    <t>Servicio de Gestión del conocimiento e Innovación Geográfica</t>
  </si>
  <si>
    <t>Modelos de gestión Implementados</t>
  </si>
  <si>
    <t>Implementación de un sistema de gestión documental en el IGAC a nivel Nacional</t>
  </si>
  <si>
    <t>Servicio de Gestión Documental</t>
  </si>
  <si>
    <t>Sistema de gestión documental implementado</t>
  </si>
  <si>
    <t>Servicio de Implementación Sistemas de Gestión</t>
  </si>
  <si>
    <t>Sistema de Gestión implementado</t>
  </si>
  <si>
    <t>Servicio de Información agrológica</t>
  </si>
  <si>
    <t>Sistema de información agrologica actualizado</t>
  </si>
  <si>
    <t>Levantamiento, generación y actualización de la red geodésica y la cartografía básica a nivel Nacional</t>
  </si>
  <si>
    <t>Servicio de información Cartográfica actualizado</t>
  </si>
  <si>
    <t>Sistemas de Información actualizados</t>
  </si>
  <si>
    <t>Imágenes incorporadas al Banco Nacional de imágenes</t>
  </si>
  <si>
    <t>Cartografía escalas Grandes generada (1:1.000, 1:2,000, 1:5,000)</t>
  </si>
  <si>
    <t>Cartografía escalas Medianas generada (1:10,000, 1:25,000)</t>
  </si>
  <si>
    <t>Servicio de Información Catastral</t>
  </si>
  <si>
    <t>Nuevas prácticas incorporadas</t>
  </si>
  <si>
    <t>MASORA
 Soacha. 
 En SPI se registra un avance del 40% tomado con respecto a la meta del cuatrenio (5) que está en el plan de acción pero debería ir al 100%. Por lo anterior en el mes de junio se realizará el ajuste correspondiente en SPI.</t>
  </si>
  <si>
    <t>Predios actualizados catastralmente</t>
  </si>
  <si>
    <t>El avance cuantitativo se reportará en enero/21, cuando entre en vigencia la información del área intervenida en 2020.</t>
  </si>
  <si>
    <t>Mutaciones realizadas</t>
  </si>
  <si>
    <t>Meta aprobada PA 840.348</t>
  </si>
  <si>
    <t>Solicitudes Atendidas</t>
  </si>
  <si>
    <t>Solicitudes recibidas 1206 y atendidas 545 acumulado a mayo, sin embargo en SPI se cargo lo correspondiente al como en los anteriores meses pero el acumulado a mayo es 45,0%. Cabe aclarar que este porcentaje puede variar mensualmente de acuerdo a las solicitudes recibidas y atendidas.</t>
  </si>
  <si>
    <t>Sistema de Información predial actualizado</t>
  </si>
  <si>
    <t>Se actualizó la información del geoportal y datos abiertos, con la información correspondiente al mes de abril de 2020</t>
  </si>
  <si>
    <t xml:space="preserve">Servicio de información geográfica, geodésica y cartográfica </t>
  </si>
  <si>
    <t>Datos publicados de información geográfica, geodésica y cartográfica</t>
  </si>
  <si>
    <t>Servicios de Información Geodésica actualizado</t>
  </si>
  <si>
    <t>Puntos Geodésicos Materializados</t>
  </si>
  <si>
    <t>Valores geomagnéticos generados</t>
  </si>
  <si>
    <t>Valores gravimétricos generados</t>
  </si>
  <si>
    <t>Datos Rinex de las estaciones permanentes generados</t>
  </si>
  <si>
    <t>Datos altimétricos generados</t>
  </si>
  <si>
    <t xml:space="preserve">Datos publicados de información geográfica, geodésica y cartográfica </t>
  </si>
  <si>
    <t>Servicios de información implementados</t>
  </si>
  <si>
    <t>Sistemas de información implementados</t>
  </si>
  <si>
    <t>Servicios tecnológicos</t>
  </si>
  <si>
    <t>índice de capacidad en la prestación de servicios de tecnología.</t>
  </si>
  <si>
    <t>Gestión</t>
  </si>
  <si>
    <t>Análisis geomorfológicos realizados</t>
  </si>
  <si>
    <t>Avaluos comerciales realizados</t>
  </si>
  <si>
    <t xml:space="preserve">Sistemas De Información Actualizados
</t>
  </si>
  <si>
    <t>Convenios nuevos o en implementación</t>
  </si>
  <si>
    <t xml:space="preserve">Ejercicios de participación </t>
  </si>
  <si>
    <t>Ejercicio de cooperación internacional</t>
  </si>
  <si>
    <t xml:space="preserve">Porcentaje de avance en la implementación de la estrategia de comunicaciones </t>
  </si>
  <si>
    <t>Rendiciones de cuentas realizadas</t>
  </si>
  <si>
    <t>Talleres o actividades de capacitación realizados</t>
  </si>
  <si>
    <t xml:space="preserve">Porcentaje De Avance En La
Implementación De Sistemas De Calidad De La
Gestión
</t>
  </si>
  <si>
    <t xml:space="preserve">Desarrollos Informáticos Adquiridos O
Actualizados
</t>
  </si>
  <si>
    <t xml:space="preserve"> Actividades De Soporte Realizadas
</t>
  </si>
  <si>
    <t>Auditorias internas de calidad</t>
  </si>
  <si>
    <t>Contratos De Obra Física Celebrados</t>
  </si>
  <si>
    <t xml:space="preserve">Visitas De Evaluación Y Seguimiento
Realizadas
</t>
  </si>
  <si>
    <t xml:space="preserve">Obras vigiladas a través de interventoría
</t>
  </si>
  <si>
    <t xml:space="preserve">Eventos Realizados Para La Promoción Y Avance De La Geografía
</t>
  </si>
  <si>
    <t xml:space="preserve">Porcentaje de encuestas con calificación
satisfactoria
</t>
  </si>
  <si>
    <t xml:space="preserve"> Hectareas Monitoreadas</t>
  </si>
  <si>
    <t xml:space="preserve">Porcentaje De Solicitudes Atendidas Para 
El Apoyo De Los Procesos De Ordenamiento
Territorial Planificación Integral Del Desarrollo
</t>
  </si>
  <si>
    <t xml:space="preserve">Implementación del sistema de gestión </t>
  </si>
  <si>
    <t xml:space="preserve">Porcentaje De Avance En La Realización 
E Implementación Del Sistema De Información
Geográfica Para La Consulta De Magna-sirgas
</t>
  </si>
  <si>
    <t>PND</t>
  </si>
  <si>
    <t>Área geográfica con cartografía básica a las escalas y con la temporalidad adecuadas</t>
  </si>
  <si>
    <t xml:space="preserve">101.437 ha de cartografía generada correspondiente a los municipios de María La Baja (Bolívar) y Río Blanco (Tolima).
El 23% de la meta para 2020 corresponde a 20.253.667,78 ha </t>
  </si>
  <si>
    <t>Área geográfica con caracterización geográfica</t>
  </si>
  <si>
    <t>130.748 ha de estudios de caracterización geográfica (municipios de Gámeza, Socha, Socotá, Tasco, Sativasur, Betéitiva, y Cerinza del departamento de Boyacá)</t>
  </si>
  <si>
    <t>Área geográfica con catastro actualizado  </t>
  </si>
  <si>
    <t>Información disponible  el 1ro. de enero de cada año, momento en el cual se ha efectuado la inscripción en la base nacional catastral y entra en vigencia la información resultante del proceso de actualización o formación catastral multipropósito.
El 20,1% corresponde a 21.000.000 ha, de las cuales se preveé la actualización de 7.512.863ha para la vigencia 2020 (36% de la meta 2020)</t>
  </si>
  <si>
    <t>Área geográfica en municipios PDET con catastro actualizado</t>
  </si>
  <si>
    <t>Información disponible el 1ro. de enero de cada año, momento en el cual se ha efectuado la inscripción en la base nacional catastral y entra en vigencia la información resultante del proceso de actualización o formación catastral multipropósito.
El 19,9% corresponde a 7.777.870 ha, de las cuales se preveé la actualización de 999.718ha para la vigencia 2020 (12,8% de la meta 2020)</t>
  </si>
  <si>
    <t>Implementación del Sistema Nacional de Información de Catastro Multipropósito</t>
  </si>
  <si>
    <t xml:space="preserve">La meta del 30% corresponde a la actividad "avances en el sistema de transición" que contiene los siguientes componentes:
*NUPRE
*Interrelación catastro-registro
*Ajustes CICA
*Insumos
*LADM_COL
*Diagnóstico SNC
</t>
  </si>
  <si>
    <t>Gestores catastrales habilitados</t>
  </si>
  <si>
    <t>Geoservicios publicados y disponibles</t>
  </si>
  <si>
    <t>Meta</t>
  </si>
  <si>
    <t>Avance</t>
  </si>
  <si>
    <t>Metas de Gestión</t>
  </si>
  <si>
    <t>Metas de Producto</t>
  </si>
  <si>
    <t>(en blanco)</t>
  </si>
  <si>
    <t>Tipo de número</t>
  </si>
  <si>
    <t>Número</t>
  </si>
  <si>
    <t xml:space="preserve">Subdirección de Geografía y Cartografía </t>
  </si>
  <si>
    <t xml:space="preserve">Servicios de Información Geográfica, geodésica y cartográfica </t>
  </si>
  <si>
    <t xml:space="preserve">Subdirección de Agrología </t>
  </si>
  <si>
    <t xml:space="preserve">
</t>
  </si>
  <si>
    <t xml:space="preserve">Oficina de Informática y Telecomunicaciones </t>
  </si>
  <si>
    <t xml:space="preserve">Oficina Asesora de Planeación </t>
  </si>
  <si>
    <t>Secretaria General-GIT Talento humano</t>
  </si>
  <si>
    <t xml:space="preserve">Secretaria General-GIT Servicio al ciudadano </t>
  </si>
  <si>
    <t>Secretaria General -GIT Talento humano</t>
  </si>
  <si>
    <t>Oficina de Control Interno</t>
  </si>
  <si>
    <t xml:space="preserve">Secretaria General-GIT servicios administrativos </t>
  </si>
  <si>
    <t>Secretaria General-GIT Gestión documental</t>
  </si>
  <si>
    <t>Área</t>
  </si>
  <si>
    <t>C-0402-1003-7-0-0402011-02</t>
  </si>
  <si>
    <t>0402011</t>
  </si>
  <si>
    <t xml:space="preserve"> DOCUMENTOS DE ESTUDIOS TÉCNICOS DE DESLINDES Y DE TERRITORIOS INDÍGENAS </t>
  </si>
  <si>
    <t xml:space="preserve"> GENERACIÓN DE ESTUDIOS GEOGRÁFICOS E INVESTIGACIONES PARA LA CARACTERIZACIÓN, ANÁLISIS Y DELIMITACIÓN GEOGRÁFICA DEL TERRITORIO  NACIONAL</t>
  </si>
  <si>
    <t>C-0402-1003-7-0-0402008-02</t>
  </si>
  <si>
    <t>0402008</t>
  </si>
  <si>
    <t xml:space="preserve"> BASE DE DATOS DEL DICCIONARIO GEOGRÁFICO </t>
  </si>
  <si>
    <t>C-0402-1003-7-0-0402017-02</t>
  </si>
  <si>
    <t>0402017</t>
  </si>
  <si>
    <t xml:space="preserve"> DOCUMENTOS DE INVESTIGACIÓN </t>
  </si>
  <si>
    <t>C-0402-1003-7-0-0402012-02</t>
  </si>
  <si>
    <t>0402012</t>
  </si>
  <si>
    <t xml:space="preserve"> SERVICIO DE APOYO TÉCNICO A LAS SOLICITUDES RECIBIDAS POR LA CANCILLERÍA EN TEMAS FRONTERIZOS </t>
  </si>
  <si>
    <t xml:space="preserve"> GENERACIÓN DE ESTUDIOS GEOGRÁFICOS E INVESTIGACIONES PARA LA CARACTERIZACIÓN, ANÁLISIS Y DELIMITACIÓN GEOGRÁFICA DEL T</t>
  </si>
  <si>
    <t>C-0402-1003-7-0-0402009-02</t>
  </si>
  <si>
    <t>0402009</t>
  </si>
  <si>
    <t xml:space="preserve"> DOCUMENTOS DE ESTUDIOS TÉCNICOS SOBRE GEOGRAFÍA </t>
  </si>
  <si>
    <t>C-0402-1003-7-0-0402003-02</t>
  </si>
  <si>
    <t>0402003</t>
  </si>
  <si>
    <t xml:space="preserve"> SERVICIO DE INFORMACIÓN GEOGRÁFICA, GEODÉSICA Y CARTOGRÁFICA </t>
  </si>
  <si>
    <t>C-0402-1003-7-0-0402020-02</t>
  </si>
  <si>
    <t>0402020</t>
  </si>
  <si>
    <t xml:space="preserve"> DOCUMENTOS METODOLÓGICOS </t>
  </si>
  <si>
    <t xml:space="preserve"> SERVICIO DE INFORMACIÓN CARTOGRÁFICA ACTUALIZADO </t>
  </si>
  <si>
    <t xml:space="preserve"> LEVANTAMIENTO , GENERACIÓN Y ACTUALIZACIÓN DE LA RED GEODÉSICA Y LA CARTOGRAFÍA BÁSICA A NIVEL   NACIONAL</t>
  </si>
  <si>
    <t>C-0402-1003-8-0-0402016-02</t>
  </si>
  <si>
    <t>0402016</t>
  </si>
  <si>
    <t xml:space="preserve"> SERVICIOS DE INFORMACIÓN GEODÉSICA ACTUALIZADO </t>
  </si>
  <si>
    <t>C-0402-1003-8-0-0402003-02</t>
  </si>
  <si>
    <t>C-0403-1003-2-0-0403005-02</t>
  </si>
  <si>
    <t>0403005</t>
  </si>
  <si>
    <t xml:space="preserve"> SERVICIO DE INFORMACIÓN AGROLÓGICA </t>
  </si>
  <si>
    <t xml:space="preserve"> GENERACIÓN DE ESTUDIOS DE SUELOS, TIERRAS Y APLICACIONES AGROLÓGICAS COMO INSUMO PARA EL ORDENAMIENTO INTEGRAL Y EL MANEJO SOSTENIBLE DEL TERRITORIO A NIVEL  NACIONAL</t>
  </si>
  <si>
    <t>C-0403-1003-2-0-0403002-02</t>
  </si>
  <si>
    <t>0403002</t>
  </si>
  <si>
    <t xml:space="preserve"> SERVICIO DE ANÁLISIS QUÍMICOS, FÍSICOS, MINERALÓGICOS Y BIOLÓGICOS DE SUELOS </t>
  </si>
  <si>
    <t xml:space="preserve"> GENERACIÓN DE ESTUDIOS DE SUELOS, TIERRAS Y APLICACIONES AGROLÓGICAS COMO INSUMO PARA EL ORDENAMIENTO INTEGRAL Y EL MANEJO SOSTENIBLE D</t>
  </si>
  <si>
    <t xml:space="preserve"> SERVICIO DE INFORMACIÓN CATASTRAL </t>
  </si>
  <si>
    <t xml:space="preserve"> ACTUALIZACIÓN  Y GESTIÓN CATASTRAL  NACIONAL</t>
  </si>
  <si>
    <t xml:space="preserve"> SERVICIO DE AVALÚOS </t>
  </si>
  <si>
    <t>C-0404-1003-2-0-0404004-01022</t>
  </si>
  <si>
    <t>01022</t>
  </si>
  <si>
    <t xml:space="preserve"> BM</t>
  </si>
  <si>
    <t>C-0404-1003-2-0-0404004-02011</t>
  </si>
  <si>
    <t>02011</t>
  </si>
  <si>
    <t xml:space="preserve"> BID</t>
  </si>
  <si>
    <t>C-0404-1003-2-0-0404004-02012</t>
  </si>
  <si>
    <t>02012</t>
  </si>
  <si>
    <t>C-0404-1003-2-0-0404004-02041</t>
  </si>
  <si>
    <t>02041</t>
  </si>
  <si>
    <t>C-0404-1003-2-0-0404004-02042</t>
  </si>
  <si>
    <t>02042</t>
  </si>
  <si>
    <t>C-0404-1003-2-0-0404004-03021</t>
  </si>
  <si>
    <t>03021</t>
  </si>
  <si>
    <t>C-0404-1003-2-0-0404004-03022</t>
  </si>
  <si>
    <t>03022</t>
  </si>
  <si>
    <t>C-0404-1003-2-0-0404004-04021</t>
  </si>
  <si>
    <t>04021</t>
  </si>
  <si>
    <t>C-0404-1003-2-0-0404004-04022</t>
  </si>
  <si>
    <t>04022</t>
  </si>
  <si>
    <t>C-0405-1003-4-0-0405007-02</t>
  </si>
  <si>
    <t>0405007</t>
  </si>
  <si>
    <t xml:space="preserve"> DOCUMENTOS NORMATIVOS </t>
  </si>
  <si>
    <t>C-0405-1003-4-0-0405005-02</t>
  </si>
  <si>
    <t>0405005</t>
  </si>
  <si>
    <t xml:space="preserve"> SERVICIO DE GESTIÓN DEL CONOCIMIENTO E INNOVACIÓN GEOGRÁFICA </t>
  </si>
  <si>
    <t>C-0405-1003-4-0-0405006-02</t>
  </si>
  <si>
    <t>0405006</t>
  </si>
  <si>
    <t xml:space="preserve"> SERVICIO DE ASISTENCIA TÉCNICA PARA LA GESTIÓN DE LOS RECURSOS GEOGRÁFICOS </t>
  </si>
  <si>
    <t>C-0499-1003-5-0-0499058-02</t>
  </si>
  <si>
    <t>0499058</t>
  </si>
  <si>
    <t xml:space="preserve"> SERVICIO DE EDUCACIÓN INFORMAL PARA LA GESTIÓN ADMINISTRATIVA </t>
  </si>
  <si>
    <t>C-0499-1003-5-0-0499065-02</t>
  </si>
  <si>
    <t>0499065</t>
  </si>
  <si>
    <t xml:space="preserve"> SERVICIOS TECNOLÓGICOS </t>
  </si>
  <si>
    <t xml:space="preserve"> SERVICIO DE IMPLEMENTACIÓN SISTEMAS DE GESTIÓN </t>
  </si>
  <si>
    <t>C-0499-1003-5-0-0499054-02</t>
  </si>
  <si>
    <t>0499054</t>
  </si>
  <si>
    <t xml:space="preserve"> DOCUMENTOS DE PLANEACIÓN </t>
  </si>
  <si>
    <t xml:space="preserve"> SEDES ADECUADAS </t>
  </si>
  <si>
    <t>C-0499-1003-6-0-0499010-02</t>
  </si>
  <si>
    <t>0499010</t>
  </si>
  <si>
    <t xml:space="preserve"> SEDES AMPLIADAS </t>
  </si>
  <si>
    <t xml:space="preserve"> SEDES MANTENIDAS </t>
  </si>
  <si>
    <t>C-0499-1003-7-0-0499052-02</t>
  </si>
  <si>
    <t>0499052</t>
  </si>
  <si>
    <t xml:space="preserve"> SERVICIO DE GESTIÓN DOCUMENTAL </t>
  </si>
  <si>
    <t>C-0499-1003-7-0-0499063-02</t>
  </si>
  <si>
    <t>0499063</t>
  </si>
  <si>
    <t xml:space="preserve"> SERVICIOS DE INFORMACIÓN IMPLEMENTADOS </t>
  </si>
  <si>
    <t>C-0499-1003-8-0-0499053-02</t>
  </si>
  <si>
    <t>0499053</t>
  </si>
  <si>
    <t xml:space="preserve"> DOCUMENTOS DE LINEAMIENTOS TÉCNICOS </t>
  </si>
  <si>
    <t>C-0499-1003-8-0-0499063-02</t>
  </si>
  <si>
    <t xml:space="preserve"> APR. INICIAL </t>
  </si>
  <si>
    <t xml:space="preserve">APR. ADICIONADA </t>
  </si>
  <si>
    <t xml:space="preserve">APR. BLOQUEADA </t>
  </si>
  <si>
    <t xml:space="preserve"> CDP´S</t>
  </si>
  <si>
    <t xml:space="preserve"> COMPROMISOS</t>
  </si>
  <si>
    <t>OBLIGACIONES</t>
  </si>
  <si>
    <t xml:space="preserve">PAGOS </t>
  </si>
  <si>
    <t xml:space="preserve"> FORTALECIMIENTO DE LA GESTIÓN DEL CONOCIMIENTO Y LA INNOVACIÓN EN EL ÁMBITO GEOGRÁFICO DEL  TERRITORIO   NACIONAL</t>
  </si>
  <si>
    <t xml:space="preserve"> FORTALECIMIENTO DE LA GESTIÓN INSTITUCIONAL DEL IGAC A NIVEL   NACIONAL</t>
  </si>
  <si>
    <t xml:space="preserve"> FORTALECIMIENTO DE LA INFRAESTRUCTURA FÍSICA DEL IGAC A NIVEL  NACIONAL</t>
  </si>
  <si>
    <t xml:space="preserve"> IMPLEMENTACIÓN DE UN SISTEMA DE GESTIÓN DOCUMENTAL EN EL IGAC A NIVEL   NACIONAL</t>
  </si>
  <si>
    <t xml:space="preserve"> FORTALECIMIENTO DE LOS PROCESOS DE DIFUSIÓN Y ACCESO A LA INFORMACIÓN GEOGRÁFICA A NIVEL   NACIONAL</t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</si>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</sst>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1240A]&quot;$&quot;\ #,##0.00;\(&quot;$&quot;\ #,##0.00\)"/>
    <numFmt numFmtId="165" formatCode="&quot;$&quot;\ #,##0"/>
    <numFmt numFmtId="166" formatCode="&quot;$&quot;\ #,##0.00"/>
    <numFmt numFmtId="167" formatCode="0.0%"/>
  </numFmts>
  <fonts count="15" x14ac:knownFonts="1"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000000"/>
      <name val="Times New Roman"/>
      <family val="1"/>
    </font>
    <font>
      <sz val="11"/>
      <name val="Calibri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sz val="12"/>
      <color theme="0"/>
      <name val="Calibri"/>
      <family val="2"/>
    </font>
    <font>
      <sz val="12"/>
      <color rgb="FFFFFFFF"/>
      <name val="Calibri"/>
      <family val="2"/>
    </font>
    <font>
      <sz val="12"/>
      <color theme="0"/>
      <name val="Arial"/>
      <family val="2"/>
    </font>
    <font>
      <sz val="10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0"/>
      <color rgb="FF000000"/>
      <name val="Arial"/>
      <family val="2"/>
    </font>
    <font>
      <sz val="8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1F66D0"/>
        <bgColor indexed="64"/>
      </patternFill>
    </fill>
    <fill>
      <patternFill patternType="solid">
        <fgColor rgb="FF1F3864"/>
        <bgColor rgb="FF1F38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78">
    <xf numFmtId="0" fontId="0" fillId="0" borderId="0" xfId="0"/>
    <xf numFmtId="0" fontId="3" fillId="0" borderId="1" xfId="1" applyFont="1" applyBorder="1" applyAlignment="1">
      <alignment horizontal="center" vertical="center" wrapText="1" readingOrder="1"/>
    </xf>
    <xf numFmtId="0" fontId="3" fillId="0" borderId="0" xfId="1" applyFont="1" applyAlignment="1">
      <alignment horizontal="center" vertical="center" wrapText="1" readingOrder="1"/>
    </xf>
    <xf numFmtId="0" fontId="4" fillId="0" borderId="0" xfId="1" applyFont="1"/>
    <xf numFmtId="0" fontId="5" fillId="0" borderId="1" xfId="1" applyFont="1" applyBorder="1" applyAlignment="1">
      <alignment horizontal="center" vertical="center" wrapText="1" readingOrder="1"/>
    </xf>
    <xf numFmtId="0" fontId="5" fillId="0" borderId="1" xfId="1" applyFont="1" applyBorder="1" applyAlignment="1">
      <alignment horizontal="left" vertical="center" wrapText="1" readingOrder="1"/>
    </xf>
    <xf numFmtId="0" fontId="5" fillId="0" borderId="1" xfId="1" applyFont="1" applyBorder="1" applyAlignment="1">
      <alignment vertical="center" wrapText="1" readingOrder="1"/>
    </xf>
    <xf numFmtId="0" fontId="3" fillId="0" borderId="1" xfId="1" applyFont="1" applyBorder="1" applyAlignment="1">
      <alignment horizontal="left" vertical="center" wrapText="1" readingOrder="1"/>
    </xf>
    <xf numFmtId="0" fontId="6" fillId="0" borderId="1" xfId="1" applyFont="1" applyBorder="1" applyAlignment="1">
      <alignment horizontal="right" vertical="center" wrapText="1" readingOrder="1"/>
    </xf>
    <xf numFmtId="165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166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0" fillId="0" borderId="2" xfId="0" applyFont="1" applyBorder="1"/>
    <xf numFmtId="10" fontId="0" fillId="0" borderId="0" xfId="0" applyNumberFormat="1" applyFont="1" applyBorder="1"/>
    <xf numFmtId="0" fontId="0" fillId="0" borderId="0" xfId="0" applyFont="1" applyBorder="1"/>
    <xf numFmtId="0" fontId="5" fillId="0" borderId="1" xfId="0" applyNumberFormat="1" applyFont="1" applyFill="1" applyBorder="1" applyAlignment="1">
      <alignment horizontal="center" vertical="center" wrapText="1" readingOrder="1"/>
    </xf>
    <xf numFmtId="0" fontId="5" fillId="0" borderId="1" xfId="0" applyNumberFormat="1" applyFont="1" applyFill="1" applyBorder="1" applyAlignment="1">
      <alignment horizontal="left" vertical="center" wrapText="1" readingOrder="1"/>
    </xf>
    <xf numFmtId="164" fontId="5" fillId="0" borderId="1" xfId="0" applyNumberFormat="1" applyFont="1" applyFill="1" applyBorder="1" applyAlignment="1">
      <alignment horizontal="right" vertical="center" wrapText="1" readingOrder="1"/>
    </xf>
    <xf numFmtId="0" fontId="5" fillId="0" borderId="1" xfId="0" applyNumberFormat="1" applyFont="1" applyFill="1" applyBorder="1" applyAlignment="1">
      <alignment vertical="center" wrapText="1" readingOrder="1"/>
    </xf>
    <xf numFmtId="0" fontId="1" fillId="2" borderId="0" xfId="0" applyFont="1" applyFill="1" applyAlignment="1">
      <alignment horizontal="center" vertical="center"/>
    </xf>
    <xf numFmtId="0" fontId="4" fillId="0" borderId="0" xfId="1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7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justify" vertical="top"/>
    </xf>
    <xf numFmtId="0" fontId="11" fillId="0" borderId="3" xfId="0" applyFont="1" applyBorder="1" applyAlignment="1">
      <alignment horizontal="center" vertical="top" wrapText="1"/>
    </xf>
    <xf numFmtId="3" fontId="11" fillId="0" borderId="3" xfId="0" applyNumberFormat="1" applyFont="1" applyBorder="1" applyAlignment="1">
      <alignment horizontal="center" vertical="center"/>
    </xf>
    <xf numFmtId="10" fontId="10" fillId="0" borderId="3" xfId="0" applyNumberFormat="1" applyFont="1" applyBorder="1" applyAlignment="1">
      <alignment horizontal="center" vertical="center"/>
    </xf>
    <xf numFmtId="10" fontId="10" fillId="0" borderId="3" xfId="0" applyNumberFormat="1" applyFont="1" applyBorder="1" applyAlignment="1">
      <alignment horizontal="justify" vertical="top"/>
    </xf>
    <xf numFmtId="9" fontId="11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10" fontId="11" fillId="0" borderId="3" xfId="0" applyNumberFormat="1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/>
    </xf>
    <xf numFmtId="0" fontId="12" fillId="4" borderId="3" xfId="0" applyFont="1" applyFill="1" applyBorder="1" applyAlignment="1">
      <alignment horizontal="justify" vertical="top" wrapText="1"/>
    </xf>
    <xf numFmtId="2" fontId="11" fillId="0" borderId="3" xfId="0" applyNumberFormat="1" applyFont="1" applyBorder="1" applyAlignment="1">
      <alignment horizontal="center" vertical="center"/>
    </xf>
    <xf numFmtId="9" fontId="10" fillId="0" borderId="3" xfId="0" applyNumberFormat="1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center" vertical="center"/>
    </xf>
    <xf numFmtId="3" fontId="13" fillId="0" borderId="3" xfId="0" applyNumberFormat="1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center" vertical="center"/>
    </xf>
    <xf numFmtId="10" fontId="10" fillId="0" borderId="5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0" fontId="10" fillId="0" borderId="7" xfId="0" applyNumberFormat="1" applyFont="1" applyBorder="1" applyAlignment="1">
      <alignment horizontal="center" vertical="center"/>
    </xf>
    <xf numFmtId="9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justify" vertical="top" wrapText="1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justify" vertical="top" wrapText="1"/>
    </xf>
    <xf numFmtId="0" fontId="12" fillId="4" borderId="3" xfId="0" applyFont="1" applyFill="1" applyBorder="1" applyAlignment="1">
      <alignment horizontal="center" vertical="center" wrapText="1"/>
    </xf>
    <xf numFmtId="9" fontId="11" fillId="0" borderId="3" xfId="0" applyNumberFormat="1" applyFont="1" applyBorder="1" applyAlignment="1">
      <alignment horizontal="center" vertical="center" wrapText="1"/>
    </xf>
    <xf numFmtId="10" fontId="0" fillId="0" borderId="0" xfId="0" applyNumberFormat="1"/>
    <xf numFmtId="0" fontId="0" fillId="0" borderId="0" xfId="0" pivotButton="1" applyAlignment="1">
      <alignment horizontal="center"/>
    </xf>
    <xf numFmtId="0" fontId="1" fillId="0" borderId="0" xfId="0" pivotButton="1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4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 readingOrder="1"/>
    </xf>
    <xf numFmtId="0" fontId="3" fillId="0" borderId="0" xfId="0" applyNumberFormat="1" applyFont="1" applyFill="1" applyBorder="1" applyAlignment="1">
      <alignment horizontal="center" vertical="center" wrapText="1" readingOrder="1"/>
    </xf>
    <xf numFmtId="0" fontId="0" fillId="0" borderId="0" xfId="0" applyBorder="1"/>
    <xf numFmtId="0" fontId="11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justify" vertical="top"/>
    </xf>
    <xf numFmtId="9" fontId="10" fillId="0" borderId="6" xfId="0" applyNumberFormat="1" applyFont="1" applyBorder="1" applyAlignment="1">
      <alignment horizontal="center" vertical="center"/>
    </xf>
    <xf numFmtId="167" fontId="11" fillId="0" borderId="3" xfId="0" applyNumberFormat="1" applyFont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left" vertical="center" wrapText="1" readingOrder="1"/>
    </xf>
    <xf numFmtId="0" fontId="5" fillId="0" borderId="1" xfId="0" applyFont="1" applyBorder="1" applyAlignment="1">
      <alignment vertical="center" wrapText="1" readingOrder="1"/>
    </xf>
    <xf numFmtId="164" fontId="5" fillId="0" borderId="1" xfId="0" applyNumberFormat="1" applyFont="1" applyBorder="1" applyAlignment="1">
      <alignment horizontal="right" vertical="center" wrapText="1" readingOrder="1"/>
    </xf>
    <xf numFmtId="0" fontId="1" fillId="2" borderId="0" xfId="0" applyFont="1" applyFill="1" applyAlignment="1">
      <alignment horizontal="center" vertical="center"/>
    </xf>
    <xf numFmtId="0" fontId="14" fillId="0" borderId="1" xfId="0" applyFont="1" applyBorder="1" applyAlignment="1">
      <alignment horizontal="center" vertical="center" wrapText="1" readingOrder="1"/>
    </xf>
    <xf numFmtId="0" fontId="14" fillId="0" borderId="1" xfId="0" applyFont="1" applyBorder="1" applyAlignment="1">
      <alignment horizontal="left" vertical="center" wrapText="1" readingOrder="1"/>
    </xf>
    <xf numFmtId="0" fontId="14" fillId="0" borderId="1" xfId="0" applyFont="1" applyBorder="1" applyAlignment="1">
      <alignment vertical="center" wrapText="1" readingOrder="1"/>
    </xf>
    <xf numFmtId="164" fontId="14" fillId="0" borderId="1" xfId="0" applyNumberFormat="1" applyFont="1" applyBorder="1" applyAlignment="1">
      <alignment horizontal="right" vertical="center" wrapText="1" readingOrder="1"/>
    </xf>
  </cellXfs>
  <cellStyles count="2">
    <cellStyle name="Normal" xfId="0" builtinId="0"/>
    <cellStyle name="Normal 2" xfId="1" xr:uid="{00000000-0005-0000-0000-000001000000}"/>
  </cellStyles>
  <dxfs count="38">
    <dxf>
      <alignment horizontal="center" readingOrder="0"/>
    </dxf>
    <dxf>
      <font>
        <color theme="0"/>
      </font>
    </dxf>
    <dxf>
      <alignment horizontal="center" readingOrder="0"/>
    </dxf>
    <dxf>
      <font>
        <color theme="0"/>
      </font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alignment horizontal="center" readingOrder="0"/>
    </dxf>
    <dxf>
      <numFmt numFmtId="14" formatCode="0.00%"/>
    </dxf>
    <dxf>
      <numFmt numFmtId="3" formatCode="#,##0"/>
    </dxf>
    <dxf>
      <numFmt numFmtId="3" formatCode="#,##0"/>
    </dxf>
    <dxf>
      <numFmt numFmtId="14" formatCode="0.00%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numFmt numFmtId="165" formatCode="&quot;$&quot;\ #,##0"/>
    </dxf>
    <dxf>
      <alignment horizontal="center" readingOrder="0"/>
    </dxf>
    <dxf>
      <font>
        <color theme="0"/>
      </font>
    </dxf>
    <dxf>
      <alignment horizontal="center" readingOrder="0"/>
    </dxf>
    <dxf>
      <font>
        <color theme="0"/>
      </font>
    </dxf>
    <dxf>
      <alignment horizontal="center" readingOrder="0"/>
    </dxf>
  </dxfs>
  <tableStyles count="0" defaultTableStyle="TableStyleMedium2" defaultPivotStyle="PivotStyleLight16"/>
  <colors>
    <mruColors>
      <color rgb="FF1F66D0"/>
      <color rgb="FF4FA568"/>
      <color rgb="FF4B96F7"/>
      <color rgb="FFF3AC4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microsoft.com/office/2007/relationships/slicerCache" Target="slicerCaches/slicerCache3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microsoft.com/office/2007/relationships/slicerCache" Target="slicerCaches/slicerCache6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microsoft.com/office/2007/relationships/slicerCache" Target="slicerCaches/slicerCache2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microsoft.com/office/2007/relationships/slicerCache" Target="slicerCaches/slicerCache1.xml"/><Relationship Id="rId20" Type="http://schemas.microsoft.com/office/2007/relationships/slicerCache" Target="slicerCaches/slicerCache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microsoft.com/office/2007/relationships/slicerCache" Target="slicerCaches/slicerCache9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microsoft.com/office/2007/relationships/slicerCache" Target="slicerCaches/slicerCache8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microsoft.com/office/2007/relationships/slicerCache" Target="slicerCaches/slicerCache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microsoft.com/office/2007/relationships/slicerCache" Target="slicerCaches/slicerCache7.xml"/><Relationship Id="rId27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Distribución Presupuestal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0600712039707932E-2"/>
          <c:y val="0.16244694132334581"/>
          <c:w val="0.41939242743171951"/>
          <c:h val="0.7932328683633646"/>
        </c:manualLayout>
      </c:layout>
      <c:doughnutChart>
        <c:varyColors val="1"/>
        <c:ser>
          <c:idx val="0"/>
          <c:order val="0"/>
          <c:spPr>
            <a:effectLst>
              <a:glow rad="63500">
                <a:schemeClr val="accent4">
                  <a:satMod val="175000"/>
                  <a:alpha val="40000"/>
                </a:schemeClr>
              </a:glow>
            </a:effectLst>
          </c:spPr>
          <c:dPt>
            <c:idx val="0"/>
            <c:bubble3D val="0"/>
            <c:spPr>
              <a:solidFill>
                <a:srgbClr val="1F66D0"/>
              </a:solidFill>
              <a:ln>
                <a:noFill/>
              </a:ln>
              <a:effectLst>
                <a:glow rad="38100">
                  <a:srgbClr val="F3AC44"/>
                </a:glow>
              </a:effectLst>
            </c:spPr>
            <c:extLst>
              <c:ext xmlns:c16="http://schemas.microsoft.com/office/drawing/2014/chart" uri="{C3380CC4-5D6E-409C-BE32-E72D297353CC}">
                <c16:uniqueId val="{00000002-21A6-7C43-8145-72F3A7110E0C}"/>
              </c:ext>
            </c:extLst>
          </c:dPt>
          <c:dPt>
            <c:idx val="1"/>
            <c:bubble3D val="0"/>
            <c:spPr>
              <a:solidFill>
                <a:srgbClr val="4FA568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1-21A6-7C43-8145-72F3A7110E0C}"/>
              </c:ext>
            </c:extLst>
          </c:dPt>
          <c:dPt>
            <c:idx val="2"/>
            <c:bubble3D val="0"/>
            <c:spPr>
              <a:solidFill>
                <a:srgbClr val="4B96F7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6-A095-41E1-8634-CDFE2EEEE222}"/>
              </c:ext>
            </c:extLst>
          </c:dPt>
          <c:cat>
            <c:strRef>
              <c:f>Proyectos!$C$47:$E$47</c:f>
              <c:strCache>
                <c:ptCount val="3"/>
                <c:pt idx="0">
                  <c:v>Apropiación bloqueada</c:v>
                </c:pt>
                <c:pt idx="1">
                  <c:v>CDP´s</c:v>
                </c:pt>
                <c:pt idx="2">
                  <c:v>Apropiación disponible</c:v>
                </c:pt>
              </c:strCache>
            </c:strRef>
          </c:cat>
          <c:val>
            <c:numRef>
              <c:f>Proyectos!$C$48:$E$48</c:f>
              <c:numCache>
                <c:formatCode>"$"\ #,##0</c:formatCode>
                <c:ptCount val="3"/>
                <c:pt idx="0">
                  <c:v>18637000000</c:v>
                </c:pt>
                <c:pt idx="1">
                  <c:v>78805596827.019989</c:v>
                </c:pt>
                <c:pt idx="2">
                  <c:v>135890818600.98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6-7C43-8145-72F3A7110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87"/>
      </c:doughnut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solidFill>
      <a:sysClr val="window" lastClr="FFFFFF"/>
    </a:solidFill>
    <a:ln w="28575" cap="flat" cmpd="sng" algn="ctr">
      <a:solidFill>
        <a:sysClr val="windowText" lastClr="000000"/>
      </a:solidFill>
      <a:prstDash val="solid"/>
      <a:miter lim="800000"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Ejecución Cdp`s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Proyectos!$B$50</c:f>
              <c:strCache>
                <c:ptCount val="1"/>
                <c:pt idx="0">
                  <c:v>Ejecución Cdp`s</c:v>
                </c:pt>
              </c:strCache>
            </c:strRef>
          </c:tx>
          <c:spPr>
            <a:effectLst>
              <a:glow rad="63500">
                <a:schemeClr val="accent4">
                  <a:satMod val="175000"/>
                  <a:alpha val="40000"/>
                </a:schemeClr>
              </a:glow>
            </a:effectLst>
          </c:spPr>
          <c:dPt>
            <c:idx val="0"/>
            <c:bubble3D val="0"/>
            <c:spPr>
              <a:solidFill>
                <a:srgbClr val="1F66D0"/>
              </a:solidFill>
              <a:ln>
                <a:noFill/>
              </a:ln>
              <a:effectLst>
                <a:glow rad="38100">
                  <a:srgbClr val="F3AC44"/>
                </a:glow>
              </a:effectLst>
            </c:spPr>
            <c:extLst>
              <c:ext xmlns:c16="http://schemas.microsoft.com/office/drawing/2014/chart" uri="{C3380CC4-5D6E-409C-BE32-E72D297353CC}">
                <c16:uniqueId val="{00000002-21A6-7C43-8145-72F3A7110E0C}"/>
              </c:ext>
            </c:extLst>
          </c:dPt>
          <c:dPt>
            <c:idx val="1"/>
            <c:bubble3D val="0"/>
            <c:spPr>
              <a:solidFill>
                <a:srgbClr val="4FA568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1-21A6-7C43-8145-72F3A7110E0C}"/>
              </c:ext>
            </c:extLst>
          </c:dPt>
          <c:cat>
            <c:strRef>
              <c:f>Proyectos!$C$49:$D$49</c:f>
              <c:strCache>
                <c:ptCount val="2"/>
                <c:pt idx="0">
                  <c:v>Sin Ejecutar</c:v>
                </c:pt>
                <c:pt idx="1">
                  <c:v>Ejecutado</c:v>
                </c:pt>
              </c:strCache>
            </c:strRef>
          </c:cat>
          <c:val>
            <c:numRef>
              <c:f>Proyectos!$C$50:$D$50</c:f>
              <c:numCache>
                <c:formatCode>0.00%</c:formatCode>
                <c:ptCount val="2"/>
                <c:pt idx="0">
                  <c:v>0.66226184671206201</c:v>
                </c:pt>
                <c:pt idx="1">
                  <c:v>0.33773815328793805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6-7C43-8145-72F3A7110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87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solidFill>
      <a:sysClr val="window" lastClr="FFFFFF"/>
    </a:solidFill>
    <a:ln w="28575" cap="flat" cmpd="sng" algn="ctr">
      <a:solidFill>
        <a:sysClr val="windowText" lastClr="000000"/>
      </a:solidFill>
      <a:prstDash val="solid"/>
      <a:miter lim="800000"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4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Ejecución Compromisos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Proyectos!$B$51</c:f>
              <c:strCache>
                <c:ptCount val="1"/>
                <c:pt idx="0">
                  <c:v>Ejecución Compromisos</c:v>
                </c:pt>
              </c:strCache>
            </c:strRef>
          </c:tx>
          <c:spPr>
            <a:effectLst>
              <a:glow rad="63500">
                <a:schemeClr val="accent4">
                  <a:satMod val="175000"/>
                  <a:alpha val="40000"/>
                </a:schemeClr>
              </a:glow>
            </a:effectLst>
          </c:spPr>
          <c:dPt>
            <c:idx val="0"/>
            <c:bubble3D val="0"/>
            <c:spPr>
              <a:solidFill>
                <a:srgbClr val="1F66D0"/>
              </a:solidFill>
              <a:ln>
                <a:noFill/>
              </a:ln>
              <a:effectLst>
                <a:glow rad="38100">
                  <a:srgbClr val="F3AC44"/>
                </a:glow>
              </a:effectLst>
            </c:spPr>
            <c:extLst>
              <c:ext xmlns:c16="http://schemas.microsoft.com/office/drawing/2014/chart" uri="{C3380CC4-5D6E-409C-BE32-E72D297353CC}">
                <c16:uniqueId val="{00000002-21A6-7C43-8145-72F3A7110E0C}"/>
              </c:ext>
            </c:extLst>
          </c:dPt>
          <c:dPt>
            <c:idx val="1"/>
            <c:bubble3D val="0"/>
            <c:spPr>
              <a:solidFill>
                <a:srgbClr val="4FA568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1-21A6-7C43-8145-72F3A7110E0C}"/>
              </c:ext>
            </c:extLst>
          </c:dPt>
          <c:cat>
            <c:strRef>
              <c:f>Proyectos!$C$49:$D$49</c:f>
              <c:strCache>
                <c:ptCount val="2"/>
                <c:pt idx="0">
                  <c:v>Sin Ejecutar</c:v>
                </c:pt>
                <c:pt idx="1">
                  <c:v>Ejecutado</c:v>
                </c:pt>
              </c:strCache>
            </c:strRef>
          </c:cat>
          <c:val>
            <c:numRef>
              <c:f>Proyectos!$C$51:$D$51</c:f>
              <c:numCache>
                <c:formatCode>0.00%</c:formatCode>
                <c:ptCount val="2"/>
                <c:pt idx="0">
                  <c:v>0.7316886384862934</c:v>
                </c:pt>
                <c:pt idx="1">
                  <c:v>0.2683113615137066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6-7C43-8145-72F3A7110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87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solidFill>
      <a:sysClr val="window" lastClr="FFFFFF"/>
    </a:solidFill>
    <a:ln w="28575" cap="flat" cmpd="sng" algn="ctr">
      <a:solidFill>
        <a:sysClr val="windowText" lastClr="000000"/>
      </a:solidFill>
      <a:prstDash val="solid"/>
      <a:miter lim="800000"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Ejecución Obligaciones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Proyectos!$B$52</c:f>
              <c:strCache>
                <c:ptCount val="1"/>
                <c:pt idx="0">
                  <c:v>Ejecución Obligaciones</c:v>
                </c:pt>
              </c:strCache>
            </c:strRef>
          </c:tx>
          <c:spPr>
            <a:effectLst>
              <a:glow rad="63500">
                <a:schemeClr val="accent4">
                  <a:satMod val="175000"/>
                  <a:alpha val="40000"/>
                </a:schemeClr>
              </a:glow>
            </a:effectLst>
          </c:spPr>
          <c:dPt>
            <c:idx val="0"/>
            <c:bubble3D val="0"/>
            <c:spPr>
              <a:solidFill>
                <a:srgbClr val="1F66D0"/>
              </a:solidFill>
              <a:ln>
                <a:noFill/>
              </a:ln>
              <a:effectLst>
                <a:glow rad="38100">
                  <a:srgbClr val="F3AC44"/>
                </a:glow>
              </a:effectLst>
            </c:spPr>
            <c:extLst>
              <c:ext xmlns:c16="http://schemas.microsoft.com/office/drawing/2014/chart" uri="{C3380CC4-5D6E-409C-BE32-E72D297353CC}">
                <c16:uniqueId val="{00000002-21A6-7C43-8145-72F3A7110E0C}"/>
              </c:ext>
            </c:extLst>
          </c:dPt>
          <c:dPt>
            <c:idx val="1"/>
            <c:bubble3D val="0"/>
            <c:spPr>
              <a:solidFill>
                <a:srgbClr val="4FA568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1-21A6-7C43-8145-72F3A7110E0C}"/>
              </c:ext>
            </c:extLst>
          </c:dPt>
          <c:cat>
            <c:strRef>
              <c:f>Proyectos!$C$49:$D$49</c:f>
              <c:strCache>
                <c:ptCount val="2"/>
                <c:pt idx="0">
                  <c:v>Sin Ejecutar</c:v>
                </c:pt>
                <c:pt idx="1">
                  <c:v>Ejecutado</c:v>
                </c:pt>
              </c:strCache>
            </c:strRef>
          </c:cat>
          <c:val>
            <c:numRef>
              <c:f>Proyectos!$C$52:$D$52</c:f>
              <c:numCache>
                <c:formatCode>0.00%</c:formatCode>
                <c:ptCount val="2"/>
                <c:pt idx="0">
                  <c:v>0.84564145237678645</c:v>
                </c:pt>
                <c:pt idx="1">
                  <c:v>0.15435854762321352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6-7C43-8145-72F3A7110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87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solidFill>
      <a:sysClr val="window" lastClr="FFFFFF"/>
    </a:solidFill>
    <a:ln w="28575" cap="flat" cmpd="sng" algn="ctr">
      <a:solidFill>
        <a:sysClr val="windowText" lastClr="000000"/>
      </a:solidFill>
      <a:prstDash val="solid"/>
      <a:miter lim="800000"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Ejecución Pagos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Proyectos!$B$53</c:f>
              <c:strCache>
                <c:ptCount val="1"/>
                <c:pt idx="0">
                  <c:v>Ejecución Pagos</c:v>
                </c:pt>
              </c:strCache>
            </c:strRef>
          </c:tx>
          <c:spPr>
            <a:effectLst>
              <a:glow rad="63500">
                <a:schemeClr val="accent4">
                  <a:satMod val="175000"/>
                  <a:alpha val="40000"/>
                </a:schemeClr>
              </a:glow>
            </a:effectLst>
          </c:spPr>
          <c:dPt>
            <c:idx val="0"/>
            <c:bubble3D val="0"/>
            <c:spPr>
              <a:solidFill>
                <a:srgbClr val="1F66D0"/>
              </a:solidFill>
              <a:ln>
                <a:noFill/>
              </a:ln>
              <a:effectLst>
                <a:glow rad="38100">
                  <a:srgbClr val="F3AC44"/>
                </a:glow>
              </a:effectLst>
            </c:spPr>
            <c:extLst>
              <c:ext xmlns:c16="http://schemas.microsoft.com/office/drawing/2014/chart" uri="{C3380CC4-5D6E-409C-BE32-E72D297353CC}">
                <c16:uniqueId val="{00000002-21A6-7C43-8145-72F3A7110E0C}"/>
              </c:ext>
            </c:extLst>
          </c:dPt>
          <c:dPt>
            <c:idx val="1"/>
            <c:bubble3D val="0"/>
            <c:spPr>
              <a:solidFill>
                <a:srgbClr val="4FA568"/>
              </a:solidFill>
              <a:ln>
                <a:noFill/>
              </a:ln>
              <a:effectLst>
                <a:glow rad="63500">
                  <a:schemeClr val="accent4">
                    <a:satMod val="175000"/>
                    <a:alpha val="40000"/>
                  </a:schemeClr>
                </a:glow>
              </a:effectLst>
            </c:spPr>
            <c:extLst>
              <c:ext xmlns:c16="http://schemas.microsoft.com/office/drawing/2014/chart" uri="{C3380CC4-5D6E-409C-BE32-E72D297353CC}">
                <c16:uniqueId val="{00000001-21A6-7C43-8145-72F3A7110E0C}"/>
              </c:ext>
            </c:extLst>
          </c:dPt>
          <c:cat>
            <c:strRef>
              <c:f>Proyectos!$C$49:$D$49</c:f>
              <c:strCache>
                <c:ptCount val="2"/>
                <c:pt idx="0">
                  <c:v>Sin Ejecutar</c:v>
                </c:pt>
                <c:pt idx="1">
                  <c:v>Ejecutado</c:v>
                </c:pt>
              </c:strCache>
            </c:strRef>
          </c:cat>
          <c:val>
            <c:numRef>
              <c:f>Proyectos!$C$53:$D$53</c:f>
              <c:numCache>
                <c:formatCode>0.00%</c:formatCode>
                <c:ptCount val="2"/>
                <c:pt idx="0">
                  <c:v>0.84764045051747039</c:v>
                </c:pt>
                <c:pt idx="1">
                  <c:v>0.15235954948252961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A6-7C43-8145-72F3A7110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87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solidFill>
      <a:sysClr val="window" lastClr="FFFFFF"/>
    </a:solidFill>
    <a:ln w="28575" cap="flat" cmpd="sng" algn="ctr">
      <a:solidFill>
        <a:sysClr val="windowText" lastClr="000000"/>
      </a:solidFill>
      <a:prstDash val="solid"/>
      <a:miter lim="800000"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5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5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5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55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Productos!A1"/><Relationship Id="rId3" Type="http://schemas.openxmlformats.org/officeDocument/2006/relationships/image" Target="../media/image2.tiff"/><Relationship Id="rId7" Type="http://schemas.openxmlformats.org/officeDocument/2006/relationships/hyperlink" Target="#'Metas PDN'!A1"/><Relationship Id="rId2" Type="http://schemas.openxmlformats.org/officeDocument/2006/relationships/image" Target="../media/image1.png"/><Relationship Id="rId1" Type="http://schemas.openxmlformats.org/officeDocument/2006/relationships/hyperlink" Target="#Inicio!A1"/><Relationship Id="rId6" Type="http://schemas.openxmlformats.org/officeDocument/2006/relationships/hyperlink" Target="#'Metas G&amp;P'!A1"/><Relationship Id="rId5" Type="http://schemas.openxmlformats.org/officeDocument/2006/relationships/hyperlink" Target="#Territoriales!A1"/><Relationship Id="rId4" Type="http://schemas.openxmlformats.org/officeDocument/2006/relationships/hyperlink" Target="#Proyectos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tiff"/><Relationship Id="rId7" Type="http://schemas.openxmlformats.org/officeDocument/2006/relationships/chart" Target="../charts/chart4.xml"/><Relationship Id="rId2" Type="http://schemas.openxmlformats.org/officeDocument/2006/relationships/image" Target="../media/image1.png"/><Relationship Id="rId1" Type="http://schemas.openxmlformats.org/officeDocument/2006/relationships/hyperlink" Target="#Inicio!A1"/><Relationship Id="rId6" Type="http://schemas.openxmlformats.org/officeDocument/2006/relationships/chart" Target="../charts/chart3.xml"/><Relationship Id="rId5" Type="http://schemas.openxmlformats.org/officeDocument/2006/relationships/chart" Target="../charts/chart2.xml"/><Relationship Id="rId4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176166</xdr:colOff>
      <xdr:row>9</xdr:row>
      <xdr:rowOff>38100</xdr:rowOff>
    </xdr:from>
    <xdr:to>
      <xdr:col>10</xdr:col>
      <xdr:colOff>683422</xdr:colOff>
      <xdr:row>13</xdr:row>
      <xdr:rowOff>36353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205366" y="1838325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5</xdr:col>
      <xdr:colOff>361950</xdr:colOff>
      <xdr:row>9</xdr:row>
      <xdr:rowOff>57811</xdr:rowOff>
    </xdr:from>
    <xdr:to>
      <xdr:col>6</xdr:col>
      <xdr:colOff>84242</xdr:colOff>
      <xdr:row>13</xdr:row>
      <xdr:rowOff>44186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552950" y="1858036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0</xdr:col>
      <xdr:colOff>433389</xdr:colOff>
      <xdr:row>7</xdr:row>
      <xdr:rowOff>161925</xdr:rowOff>
    </xdr:from>
    <xdr:to>
      <xdr:col>5</xdr:col>
      <xdr:colOff>52388</xdr:colOff>
      <xdr:row>10</xdr:row>
      <xdr:rowOff>123825</xdr:rowOff>
    </xdr:to>
    <xdr:sp macro="" textlink="">
      <xdr:nvSpPr>
        <xdr:cNvPr id="4" name="Rectángulo 3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433389" y="1562100"/>
          <a:ext cx="3809999" cy="56197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Proyectos</a:t>
          </a:r>
        </a:p>
      </xdr:txBody>
    </xdr:sp>
    <xdr:clientData/>
  </xdr:twoCellAnchor>
  <xdr:twoCellAnchor editAs="absolute">
    <xdr:from>
      <xdr:col>0</xdr:col>
      <xdr:colOff>433389</xdr:colOff>
      <xdr:row>11</xdr:row>
      <xdr:rowOff>73025</xdr:rowOff>
    </xdr:from>
    <xdr:to>
      <xdr:col>5</xdr:col>
      <xdr:colOff>52388</xdr:colOff>
      <xdr:row>14</xdr:row>
      <xdr:rowOff>34925</xdr:rowOff>
    </xdr:to>
    <xdr:sp macro="" textlink="">
      <xdr:nvSpPr>
        <xdr:cNvPr id="5" name="Rectángulo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33389" y="2273300"/>
          <a:ext cx="3809999" cy="56197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Territoriales</a:t>
          </a:r>
        </a:p>
      </xdr:txBody>
    </xdr:sp>
    <xdr:clientData/>
  </xdr:twoCellAnchor>
  <xdr:twoCellAnchor editAs="absolute">
    <xdr:from>
      <xdr:col>11</xdr:col>
      <xdr:colOff>138114</xdr:colOff>
      <xdr:row>7</xdr:row>
      <xdr:rowOff>161925</xdr:rowOff>
    </xdr:from>
    <xdr:to>
      <xdr:col>15</xdr:col>
      <xdr:colOff>595313</xdr:colOff>
      <xdr:row>10</xdr:row>
      <xdr:rowOff>123825</xdr:rowOff>
    </xdr:to>
    <xdr:sp macro="" textlink="">
      <xdr:nvSpPr>
        <xdr:cNvPr id="6" name="Rectángulo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9358314" y="1562100"/>
          <a:ext cx="3809999" cy="56197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Metas Gestión y</a:t>
          </a:r>
          <a:r>
            <a:rPr lang="en-US" sz="18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Productos</a:t>
          </a:r>
          <a:endParaRPr lang="en-US" sz="18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11</xdr:col>
      <xdr:colOff>138114</xdr:colOff>
      <xdr:row>11</xdr:row>
      <xdr:rowOff>73025</xdr:rowOff>
    </xdr:from>
    <xdr:to>
      <xdr:col>15</xdr:col>
      <xdr:colOff>595313</xdr:colOff>
      <xdr:row>14</xdr:row>
      <xdr:rowOff>34925</xdr:rowOff>
    </xdr:to>
    <xdr:sp macro="" textlink="">
      <xdr:nvSpPr>
        <xdr:cNvPr id="7" name="Rectángulo 6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9358314" y="2273300"/>
          <a:ext cx="3809999" cy="56197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Metas PDN</a:t>
          </a:r>
        </a:p>
      </xdr:txBody>
    </xdr:sp>
    <xdr:clientData/>
  </xdr:twoCellAnchor>
  <xdr:twoCellAnchor editAs="absolute">
    <xdr:from>
      <xdr:col>5</xdr:col>
      <xdr:colOff>0</xdr:colOff>
      <xdr:row>1</xdr:row>
      <xdr:rowOff>57150</xdr:rowOff>
    </xdr:from>
    <xdr:to>
      <xdr:col>11</xdr:col>
      <xdr:colOff>219075</xdr:colOff>
      <xdr:row>5</xdr:row>
      <xdr:rowOff>48051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4191000" y="257175"/>
          <a:ext cx="5248275" cy="791001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0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Informes</a:t>
          </a:r>
          <a:r>
            <a:rPr lang="en-US" sz="20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Presupuestales y de metas</a:t>
          </a:r>
          <a:endParaRPr lang="en-US" sz="20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0</xdr:col>
      <xdr:colOff>442914</xdr:colOff>
      <xdr:row>15</xdr:row>
      <xdr:rowOff>15875</xdr:rowOff>
    </xdr:from>
    <xdr:to>
      <xdr:col>5</xdr:col>
      <xdr:colOff>61913</xdr:colOff>
      <xdr:row>17</xdr:row>
      <xdr:rowOff>177800</xdr:rowOff>
    </xdr:to>
    <xdr:sp macro="" textlink="">
      <xdr:nvSpPr>
        <xdr:cNvPr id="9" name="Rectángul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442914" y="3016250"/>
          <a:ext cx="3809999" cy="56197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Productos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813309</xdr:colOff>
      <xdr:row>0</xdr:row>
      <xdr:rowOff>182706</xdr:rowOff>
    </xdr:from>
    <xdr:to>
      <xdr:col>5</xdr:col>
      <xdr:colOff>482365</xdr:colOff>
      <xdr:row>4</xdr:row>
      <xdr:rowOff>180959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13309" y="182706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0</xdr:col>
      <xdr:colOff>160893</xdr:colOff>
      <xdr:row>1</xdr:row>
      <xdr:rowOff>2392</xdr:rowOff>
    </xdr:from>
    <xdr:to>
      <xdr:col>0</xdr:col>
      <xdr:colOff>721385</xdr:colOff>
      <xdr:row>4</xdr:row>
      <xdr:rowOff>188792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893" y="202417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5</xdr:col>
      <xdr:colOff>741155</xdr:colOff>
      <xdr:row>0</xdr:row>
      <xdr:rowOff>180975</xdr:rowOff>
    </xdr:from>
    <xdr:to>
      <xdr:col>17</xdr:col>
      <xdr:colOff>583010</xdr:colOff>
      <xdr:row>4</xdr:row>
      <xdr:rowOff>171876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932155" y="180975"/>
          <a:ext cx="9900255" cy="791001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Informe presupuestal por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proyectos y fuentes de recursos 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0</xdr:col>
      <xdr:colOff>0</xdr:colOff>
      <xdr:row>5</xdr:row>
      <xdr:rowOff>86799</xdr:rowOff>
    </xdr:from>
    <xdr:to>
      <xdr:col>17</xdr:col>
      <xdr:colOff>830379</xdr:colOff>
      <xdr:row>5</xdr:row>
      <xdr:rowOff>128198</xdr:rowOff>
    </xdr:to>
    <xdr:cxnSp macro="">
      <xdr:nvCxnSpPr>
        <xdr:cNvPr id="5" name="Conector rect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>
          <a:off x="0" y="1086924"/>
          <a:ext cx="15079779" cy="41399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15</xdr:col>
      <xdr:colOff>516467</xdr:colOff>
      <xdr:row>5</xdr:row>
      <xdr:rowOff>192616</xdr:rowOff>
    </xdr:from>
    <xdr:to>
      <xdr:col>17</xdr:col>
      <xdr:colOff>668867</xdr:colOff>
      <xdr:row>16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REC">
              <a:extLst>
                <a:ext uri="{FF2B5EF4-FFF2-40B4-BE49-F238E27FC236}">
                  <a16:creationId xmlns:a16="http://schemas.microsoft.com/office/drawing/2014/main" id="{00000000-0008-0000-0500-000006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REC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3089467" y="1192741"/>
              <a:ext cx="1828800" cy="210290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6</xdr:col>
      <xdr:colOff>89958</xdr:colOff>
      <xdr:row>5</xdr:row>
      <xdr:rowOff>192616</xdr:rowOff>
    </xdr:from>
    <xdr:to>
      <xdr:col>15</xdr:col>
      <xdr:colOff>454024</xdr:colOff>
      <xdr:row>16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DESCRIPCION">
              <a:extLst>
                <a:ext uri="{FF2B5EF4-FFF2-40B4-BE49-F238E27FC236}">
                  <a16:creationId xmlns:a16="http://schemas.microsoft.com/office/drawing/2014/main" id="{00000000-0008-0000-0500-000007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ESCRIPCION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119158" y="1192741"/>
              <a:ext cx="7907866" cy="210290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2</xdr:col>
      <xdr:colOff>119592</xdr:colOff>
      <xdr:row>5</xdr:row>
      <xdr:rowOff>192616</xdr:rowOff>
    </xdr:from>
    <xdr:to>
      <xdr:col>6</xdr:col>
      <xdr:colOff>27516</xdr:colOff>
      <xdr:row>16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DESCRIPCION2">
              <a:extLst>
                <a:ext uri="{FF2B5EF4-FFF2-40B4-BE49-F238E27FC236}">
                  <a16:creationId xmlns:a16="http://schemas.microsoft.com/office/drawing/2014/main" id="{00000000-0008-0000-0500-000008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ESCRIPCION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95992" y="1192741"/>
              <a:ext cx="3260724" cy="210290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180975</xdr:colOff>
      <xdr:row>5</xdr:row>
      <xdr:rowOff>192616</xdr:rowOff>
    </xdr:from>
    <xdr:to>
      <xdr:col>2</xdr:col>
      <xdr:colOff>57150</xdr:colOff>
      <xdr:row>16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9" name="DESCRIPCION3">
              <a:extLst>
                <a:ext uri="{FF2B5EF4-FFF2-40B4-BE49-F238E27FC236}">
                  <a16:creationId xmlns:a16="http://schemas.microsoft.com/office/drawing/2014/main" id="{00000000-0008-0000-0500-000009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ESCRIPCION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5" y="1192741"/>
              <a:ext cx="1552575" cy="210290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absolute">
    <xdr:from>
      <xdr:col>0</xdr:col>
      <xdr:colOff>0</xdr:colOff>
      <xdr:row>17</xdr:row>
      <xdr:rowOff>1074</xdr:rowOff>
    </xdr:from>
    <xdr:to>
      <xdr:col>17</xdr:col>
      <xdr:colOff>830379</xdr:colOff>
      <xdr:row>17</xdr:row>
      <xdr:rowOff>42473</xdr:rowOff>
    </xdr:to>
    <xdr:cxnSp macro="">
      <xdr:nvCxnSpPr>
        <xdr:cNvPr id="10" name="Conector recto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>
          <a:off x="0" y="3401499"/>
          <a:ext cx="15079779" cy="41399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333375</xdr:colOff>
      <xdr:row>19</xdr:row>
      <xdr:rowOff>104775</xdr:rowOff>
    </xdr:from>
    <xdr:to>
      <xdr:col>2</xdr:col>
      <xdr:colOff>785379</xdr:colOff>
      <xdr:row>21</xdr:row>
      <xdr:rowOff>77643</xdr:rowOff>
    </xdr:to>
    <xdr:sp macro="" textlink="">
      <xdr:nvSpPr>
        <xdr:cNvPr id="27" name="Rectángulo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33375" y="3905250"/>
          <a:ext cx="2128404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Apropiación Vigente</a:t>
          </a:r>
        </a:p>
      </xdr:txBody>
    </xdr:sp>
    <xdr:clientData/>
  </xdr:twoCellAnchor>
  <xdr:twoCellAnchor>
    <xdr:from>
      <xdr:col>0</xdr:col>
      <xdr:colOff>333375</xdr:colOff>
      <xdr:row>22</xdr:row>
      <xdr:rowOff>577</xdr:rowOff>
    </xdr:from>
    <xdr:to>
      <xdr:col>2</xdr:col>
      <xdr:colOff>785379</xdr:colOff>
      <xdr:row>23</xdr:row>
      <xdr:rowOff>173470</xdr:rowOff>
    </xdr:to>
    <xdr:sp macro="" textlink="">
      <xdr:nvSpPr>
        <xdr:cNvPr id="28" name="Rectángulo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333375" y="4401127"/>
          <a:ext cx="2128404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Apropiación Bloqueada</a:t>
          </a:r>
        </a:p>
      </xdr:txBody>
    </xdr:sp>
    <xdr:clientData/>
  </xdr:twoCellAnchor>
  <xdr:twoCellAnchor>
    <xdr:from>
      <xdr:col>0</xdr:col>
      <xdr:colOff>333375</xdr:colOff>
      <xdr:row>24</xdr:row>
      <xdr:rowOff>100445</xdr:rowOff>
    </xdr:from>
    <xdr:to>
      <xdr:col>2</xdr:col>
      <xdr:colOff>785379</xdr:colOff>
      <xdr:row>26</xdr:row>
      <xdr:rowOff>73313</xdr:rowOff>
    </xdr:to>
    <xdr:sp macro="" textlink="">
      <xdr:nvSpPr>
        <xdr:cNvPr id="29" name="Rectángulo 2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333375" y="4901045"/>
          <a:ext cx="2128404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CDP</a:t>
          </a:r>
        </a:p>
      </xdr:txBody>
    </xdr:sp>
    <xdr:clientData/>
  </xdr:twoCellAnchor>
  <xdr:twoCellAnchor>
    <xdr:from>
      <xdr:col>0</xdr:col>
      <xdr:colOff>333375</xdr:colOff>
      <xdr:row>26</xdr:row>
      <xdr:rowOff>196273</xdr:rowOff>
    </xdr:from>
    <xdr:to>
      <xdr:col>2</xdr:col>
      <xdr:colOff>785379</xdr:colOff>
      <xdr:row>28</xdr:row>
      <xdr:rowOff>169141</xdr:rowOff>
    </xdr:to>
    <xdr:sp macro="" textlink="">
      <xdr:nvSpPr>
        <xdr:cNvPr id="30" name="Rectángulo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333375" y="5396923"/>
          <a:ext cx="2128404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Apropiación Disponible</a:t>
          </a:r>
        </a:p>
      </xdr:txBody>
    </xdr:sp>
    <xdr:clientData/>
  </xdr:twoCellAnchor>
  <xdr:twoCellAnchor>
    <xdr:from>
      <xdr:col>6</xdr:col>
      <xdr:colOff>166927</xdr:colOff>
      <xdr:row>19</xdr:row>
      <xdr:rowOff>104775</xdr:rowOff>
    </xdr:from>
    <xdr:to>
      <xdr:col>8</xdr:col>
      <xdr:colOff>616623</xdr:colOff>
      <xdr:row>21</xdr:row>
      <xdr:rowOff>77643</xdr:rowOff>
    </xdr:to>
    <xdr:sp macro="" textlink="">
      <xdr:nvSpPr>
        <xdr:cNvPr id="31" name="Rectángulo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5196127" y="3905250"/>
          <a:ext cx="2126096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Compromisos</a:t>
          </a:r>
        </a:p>
      </xdr:txBody>
    </xdr:sp>
    <xdr:clientData/>
  </xdr:twoCellAnchor>
  <xdr:twoCellAnchor>
    <xdr:from>
      <xdr:col>6</xdr:col>
      <xdr:colOff>166927</xdr:colOff>
      <xdr:row>22</xdr:row>
      <xdr:rowOff>577</xdr:rowOff>
    </xdr:from>
    <xdr:to>
      <xdr:col>8</xdr:col>
      <xdr:colOff>616623</xdr:colOff>
      <xdr:row>23</xdr:row>
      <xdr:rowOff>173470</xdr:rowOff>
    </xdr:to>
    <xdr:sp macro="" textlink="">
      <xdr:nvSpPr>
        <xdr:cNvPr id="32" name="Rectángulo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/>
      </xdr:nvSpPr>
      <xdr:spPr>
        <a:xfrm>
          <a:off x="5196127" y="4401127"/>
          <a:ext cx="2126096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CDP por Registrar</a:t>
          </a:r>
        </a:p>
      </xdr:txBody>
    </xdr:sp>
    <xdr:clientData/>
  </xdr:twoCellAnchor>
  <xdr:twoCellAnchor>
    <xdr:from>
      <xdr:col>6</xdr:col>
      <xdr:colOff>166927</xdr:colOff>
      <xdr:row>24</xdr:row>
      <xdr:rowOff>100445</xdr:rowOff>
    </xdr:from>
    <xdr:to>
      <xdr:col>8</xdr:col>
      <xdr:colOff>616623</xdr:colOff>
      <xdr:row>26</xdr:row>
      <xdr:rowOff>73313</xdr:rowOff>
    </xdr:to>
    <xdr:sp macro="" textlink="">
      <xdr:nvSpPr>
        <xdr:cNvPr id="33" name="Rectángulo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5196127" y="4901045"/>
          <a:ext cx="2126096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Obligaciones</a:t>
          </a:r>
        </a:p>
      </xdr:txBody>
    </xdr:sp>
    <xdr:clientData/>
  </xdr:twoCellAnchor>
  <xdr:twoCellAnchor>
    <xdr:from>
      <xdr:col>6</xdr:col>
      <xdr:colOff>166927</xdr:colOff>
      <xdr:row>26</xdr:row>
      <xdr:rowOff>196273</xdr:rowOff>
    </xdr:from>
    <xdr:to>
      <xdr:col>8</xdr:col>
      <xdr:colOff>616623</xdr:colOff>
      <xdr:row>28</xdr:row>
      <xdr:rowOff>169141</xdr:rowOff>
    </xdr:to>
    <xdr:sp macro="" textlink="">
      <xdr:nvSpPr>
        <xdr:cNvPr id="34" name="Rectángulo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5196127" y="5396923"/>
          <a:ext cx="2126096" cy="372918"/>
        </a:xfrm>
        <a:prstGeom prst="rect">
          <a:avLst/>
        </a:prstGeom>
        <a:solidFill>
          <a:srgbClr val="4B96F7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600" b="0" i="0" u="none" strike="noStrike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cs typeface="Calibri"/>
            </a:rPr>
            <a:t>Pagos</a:t>
          </a:r>
        </a:p>
      </xdr:txBody>
    </xdr:sp>
    <xdr:clientData/>
  </xdr:twoCellAnchor>
  <xdr:twoCellAnchor>
    <xdr:from>
      <xdr:col>3</xdr:col>
      <xdr:colOff>256212</xdr:colOff>
      <xdr:row>19</xdr:row>
      <xdr:rowOff>104775</xdr:rowOff>
    </xdr:from>
    <xdr:to>
      <xdr:col>5</xdr:col>
      <xdr:colOff>696094</xdr:colOff>
      <xdr:row>21</xdr:row>
      <xdr:rowOff>77643</xdr:rowOff>
    </xdr:to>
    <xdr:sp macro="" textlink="$B$48">
      <xdr:nvSpPr>
        <xdr:cNvPr id="35" name="Rectángulo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2770812" y="3905250"/>
          <a:ext cx="2116282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fld id="{67E9BB80-31EA-4F70-9358-F2B126C91437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algn="ctr"/>
            <a:t>$ 233.333.415.428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3</xdr:col>
      <xdr:colOff>256212</xdr:colOff>
      <xdr:row>22</xdr:row>
      <xdr:rowOff>577</xdr:rowOff>
    </xdr:from>
    <xdr:to>
      <xdr:col>5</xdr:col>
      <xdr:colOff>696094</xdr:colOff>
      <xdr:row>23</xdr:row>
      <xdr:rowOff>173470</xdr:rowOff>
    </xdr:to>
    <xdr:sp macro="" textlink="$C$48">
      <xdr:nvSpPr>
        <xdr:cNvPr id="36" name="Rectángulo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2770812" y="4401127"/>
          <a:ext cx="2116282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BFF477B5-A282-4C5A-AB7A-5382429D28F3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$ 18.637.000.000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3</xdr:col>
      <xdr:colOff>256212</xdr:colOff>
      <xdr:row>24</xdr:row>
      <xdr:rowOff>100445</xdr:rowOff>
    </xdr:from>
    <xdr:to>
      <xdr:col>5</xdr:col>
      <xdr:colOff>696094</xdr:colOff>
      <xdr:row>26</xdr:row>
      <xdr:rowOff>73313</xdr:rowOff>
    </xdr:to>
    <xdr:sp macro="" textlink="$D$48">
      <xdr:nvSpPr>
        <xdr:cNvPr id="37" name="Rectángulo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2770812" y="4901045"/>
          <a:ext cx="2116282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A0CB1582-030A-4737-811E-2637E5FAA089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$ 78.805.596.827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3</xdr:col>
      <xdr:colOff>256212</xdr:colOff>
      <xdr:row>26</xdr:row>
      <xdr:rowOff>196273</xdr:rowOff>
    </xdr:from>
    <xdr:to>
      <xdr:col>5</xdr:col>
      <xdr:colOff>696094</xdr:colOff>
      <xdr:row>28</xdr:row>
      <xdr:rowOff>169141</xdr:rowOff>
    </xdr:to>
    <xdr:sp macro="" textlink="$E$48">
      <xdr:nvSpPr>
        <xdr:cNvPr id="38" name="Rectángulo 3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2770812" y="5396923"/>
          <a:ext cx="2116282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A662B565-3378-407C-BB50-E59DB5348AC4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$ 135.890.818.601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9</xdr:col>
      <xdr:colOff>87457</xdr:colOff>
      <xdr:row>19</xdr:row>
      <xdr:rowOff>104775</xdr:rowOff>
    </xdr:from>
    <xdr:to>
      <xdr:col>11</xdr:col>
      <xdr:colOff>539461</xdr:colOff>
      <xdr:row>21</xdr:row>
      <xdr:rowOff>77643</xdr:rowOff>
    </xdr:to>
    <xdr:sp macro="" textlink="$F$48">
      <xdr:nvSpPr>
        <xdr:cNvPr id="39" name="Rectángulo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7631257" y="3905250"/>
          <a:ext cx="2128404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0DC3D3A2-ED4B-46F4-BB52-858769AF5EB4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$ 62.606.006.380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9</xdr:col>
      <xdr:colOff>87457</xdr:colOff>
      <xdr:row>22</xdr:row>
      <xdr:rowOff>577</xdr:rowOff>
    </xdr:from>
    <xdr:to>
      <xdr:col>11</xdr:col>
      <xdr:colOff>539461</xdr:colOff>
      <xdr:row>23</xdr:row>
      <xdr:rowOff>173470</xdr:rowOff>
    </xdr:to>
    <xdr:sp macro="" textlink="$G$48">
      <xdr:nvSpPr>
        <xdr:cNvPr id="40" name="Rectángulo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7631257" y="4401127"/>
          <a:ext cx="2128404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2E9F4C36-8004-40D9-9A7E-07E34A904604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$ 16.199.590.447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9</xdr:col>
      <xdr:colOff>87457</xdr:colOff>
      <xdr:row>24</xdr:row>
      <xdr:rowOff>100445</xdr:rowOff>
    </xdr:from>
    <xdr:to>
      <xdr:col>11</xdr:col>
      <xdr:colOff>539461</xdr:colOff>
      <xdr:row>26</xdr:row>
      <xdr:rowOff>73313</xdr:rowOff>
    </xdr:to>
    <xdr:sp macro="" textlink="$H$48">
      <xdr:nvSpPr>
        <xdr:cNvPr id="41" name="Rectángulo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/>
      </xdr:nvSpPr>
      <xdr:spPr>
        <a:xfrm>
          <a:off x="7631257" y="4901045"/>
          <a:ext cx="2128404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34C78199-E410-4407-A193-3CACDDF33C9D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$ 36.017.007.117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9</xdr:col>
      <xdr:colOff>87457</xdr:colOff>
      <xdr:row>26</xdr:row>
      <xdr:rowOff>196273</xdr:rowOff>
    </xdr:from>
    <xdr:to>
      <xdr:col>11</xdr:col>
      <xdr:colOff>539461</xdr:colOff>
      <xdr:row>28</xdr:row>
      <xdr:rowOff>169141</xdr:rowOff>
    </xdr:to>
    <xdr:sp macro="" textlink="$I$48">
      <xdr:nvSpPr>
        <xdr:cNvPr id="42" name="Rectángulo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/>
      </xdr:nvSpPr>
      <xdr:spPr>
        <a:xfrm>
          <a:off x="7631257" y="5396923"/>
          <a:ext cx="2128404" cy="372918"/>
        </a:xfrm>
        <a:prstGeom prst="rect">
          <a:avLst/>
        </a:prstGeom>
        <a:ln w="28575">
          <a:solidFill>
            <a:srgbClr val="4B96F7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fld id="{7B082C9A-06E6-414A-A051-9780B3BF8D63}" type="TxLink">
            <a:rPr lang="en-US" sz="16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$ 35.550.574.054</a:t>
          </a:fld>
          <a:endParaRPr lang="en-US" sz="16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11</xdr:col>
      <xdr:colOff>819150</xdr:colOff>
      <xdr:row>17</xdr:row>
      <xdr:rowOff>180975</xdr:rowOff>
    </xdr:from>
    <xdr:to>
      <xdr:col>17</xdr:col>
      <xdr:colOff>609600</xdr:colOff>
      <xdr:row>30</xdr:row>
      <xdr:rowOff>112568</xdr:rowOff>
    </xdr:to>
    <xdr:graphicFrame macro="">
      <xdr:nvGraphicFramePr>
        <xdr:cNvPr id="43" name="Gráfico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190500</xdr:colOff>
      <xdr:row>17</xdr:row>
      <xdr:rowOff>180975</xdr:rowOff>
    </xdr:from>
    <xdr:to>
      <xdr:col>11</xdr:col>
      <xdr:colOff>723900</xdr:colOff>
      <xdr:row>30</xdr:row>
      <xdr:rowOff>111450</xdr:rowOff>
    </xdr:to>
    <xdr:sp macro="" textlink="">
      <xdr:nvSpPr>
        <xdr:cNvPr id="44" name="Rectángulo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/>
      </xdr:nvSpPr>
      <xdr:spPr>
        <a:xfrm>
          <a:off x="190500" y="3581400"/>
          <a:ext cx="9753600" cy="2530800"/>
        </a:xfrm>
        <a:prstGeom prst="rect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0</xdr:col>
      <xdr:colOff>200025</xdr:colOff>
      <xdr:row>31</xdr:row>
      <xdr:rowOff>47625</xdr:rowOff>
    </xdr:from>
    <xdr:to>
      <xdr:col>4</xdr:col>
      <xdr:colOff>262001</xdr:colOff>
      <xdr:row>44</xdr:row>
      <xdr:rowOff>95484</xdr:rowOff>
    </xdr:to>
    <xdr:graphicFrame macro="">
      <xdr:nvGraphicFramePr>
        <xdr:cNvPr id="45" name="Gráfico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oneCellAnchor>
    <xdr:from>
      <xdr:col>6</xdr:col>
      <xdr:colOff>566367</xdr:colOff>
      <xdr:row>37</xdr:row>
      <xdr:rowOff>59729</xdr:rowOff>
    </xdr:from>
    <xdr:ext cx="242631" cy="405432"/>
    <xdr:sp macro="" textlink="$D$11">
      <xdr:nvSpPr>
        <xdr:cNvPr id="50" name="Rectángulo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/>
      </xdr:nvSpPr>
      <xdr:spPr>
        <a:xfrm>
          <a:off x="5595567" y="7460654"/>
          <a:ext cx="242631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A537FB64-9A71-6E4E-8712-E1DC3B325574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oneCellAnchor>
    <xdr:from>
      <xdr:col>11</xdr:col>
      <xdr:colOff>124675</xdr:colOff>
      <xdr:row>37</xdr:row>
      <xdr:rowOff>59729</xdr:rowOff>
    </xdr:from>
    <xdr:ext cx="242631" cy="405432"/>
    <xdr:sp macro="" textlink="$D$12">
      <xdr:nvSpPr>
        <xdr:cNvPr id="51" name="Rectángulo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/>
      </xdr:nvSpPr>
      <xdr:spPr>
        <a:xfrm>
          <a:off x="9344875" y="7460654"/>
          <a:ext cx="242631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D53F76DF-94A0-0144-A730-AA9FE916C229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oneCellAnchor>
    <xdr:from>
      <xdr:col>15</xdr:col>
      <xdr:colOff>463063</xdr:colOff>
      <xdr:row>37</xdr:row>
      <xdr:rowOff>59729</xdr:rowOff>
    </xdr:from>
    <xdr:ext cx="242631" cy="405432"/>
    <xdr:sp macro="" textlink="$D$13">
      <xdr:nvSpPr>
        <xdr:cNvPr id="52" name="Rectángulo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/>
      </xdr:nvSpPr>
      <xdr:spPr>
        <a:xfrm>
          <a:off x="13036063" y="7460654"/>
          <a:ext cx="242631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2855D222-83C2-7047-9EEF-229CFAB434D4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oneCellAnchor>
    <xdr:from>
      <xdr:col>15</xdr:col>
      <xdr:colOff>326083</xdr:colOff>
      <xdr:row>23</xdr:row>
      <xdr:rowOff>85725</xdr:rowOff>
    </xdr:from>
    <xdr:ext cx="216534" cy="264560"/>
    <xdr:sp macro="" textlink="$O$12">
      <xdr:nvSpPr>
        <xdr:cNvPr id="59" name="Rectángulo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/>
      </xdr:nvSpPr>
      <xdr:spPr>
        <a:xfrm>
          <a:off x="12899083" y="4686300"/>
          <a:ext cx="216534" cy="264560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0098AB49-1461-4404-9464-1453A4CBD555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18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oneCellAnchor>
    <xdr:from>
      <xdr:col>15</xdr:col>
      <xdr:colOff>290335</xdr:colOff>
      <xdr:row>24</xdr:row>
      <xdr:rowOff>99147</xdr:rowOff>
    </xdr:from>
    <xdr:ext cx="216534" cy="264560"/>
    <xdr:sp macro="" textlink="$O$13">
      <xdr:nvSpPr>
        <xdr:cNvPr id="60" name="Rectángulo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/>
      </xdr:nvSpPr>
      <xdr:spPr>
        <a:xfrm>
          <a:off x="12863335" y="4899747"/>
          <a:ext cx="216534" cy="264560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A6B52FBE-0DC1-4F10-95E7-513450853515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18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oneCellAnchor>
    <xdr:from>
      <xdr:col>15</xdr:col>
      <xdr:colOff>290335</xdr:colOff>
      <xdr:row>25</xdr:row>
      <xdr:rowOff>112568</xdr:rowOff>
    </xdr:from>
    <xdr:ext cx="216534" cy="264560"/>
    <xdr:sp macro="" textlink="$O$14">
      <xdr:nvSpPr>
        <xdr:cNvPr id="61" name="Rectángulo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/>
      </xdr:nvSpPr>
      <xdr:spPr>
        <a:xfrm>
          <a:off x="12863335" y="5113193"/>
          <a:ext cx="216534" cy="264560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marL="0" indent="0" algn="ctr"/>
          <a:fld id="{26931CA7-FC8D-4EFE-BE8D-3F41B824FEA7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 </a:t>
          </a:fld>
          <a:endParaRPr lang="es-ES" sz="18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oneCellAnchor>
  <xdr:twoCellAnchor editAs="oneCell">
    <xdr:from>
      <xdr:col>4</xdr:col>
      <xdr:colOff>595291</xdr:colOff>
      <xdr:row>31</xdr:row>
      <xdr:rowOff>47625</xdr:rowOff>
    </xdr:from>
    <xdr:to>
      <xdr:col>8</xdr:col>
      <xdr:colOff>657267</xdr:colOff>
      <xdr:row>44</xdr:row>
      <xdr:rowOff>95484</xdr:rowOff>
    </xdr:to>
    <xdr:graphicFrame macro="">
      <xdr:nvGraphicFramePr>
        <xdr:cNvPr id="68" name="Gráfico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9</xdr:col>
      <xdr:colOff>152357</xdr:colOff>
      <xdr:row>31</xdr:row>
      <xdr:rowOff>47625</xdr:rowOff>
    </xdr:from>
    <xdr:to>
      <xdr:col>13</xdr:col>
      <xdr:colOff>214333</xdr:colOff>
      <xdr:row>44</xdr:row>
      <xdr:rowOff>95484</xdr:rowOff>
    </xdr:to>
    <xdr:graphicFrame macro="">
      <xdr:nvGraphicFramePr>
        <xdr:cNvPr id="69" name="Gráfico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13</xdr:col>
      <xdr:colOff>547624</xdr:colOff>
      <xdr:row>31</xdr:row>
      <xdr:rowOff>47625</xdr:rowOff>
    </xdr:from>
    <xdr:to>
      <xdr:col>17</xdr:col>
      <xdr:colOff>609600</xdr:colOff>
      <xdr:row>44</xdr:row>
      <xdr:rowOff>95484</xdr:rowOff>
    </xdr:to>
    <xdr:graphicFrame macro="">
      <xdr:nvGraphicFramePr>
        <xdr:cNvPr id="70" name="Gráfico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150347</xdr:colOff>
      <xdr:row>36</xdr:row>
      <xdr:rowOff>161925</xdr:rowOff>
    </xdr:from>
    <xdr:to>
      <xdr:col>7</xdr:col>
      <xdr:colOff>264011</xdr:colOff>
      <xdr:row>38</xdr:row>
      <xdr:rowOff>167307</xdr:rowOff>
    </xdr:to>
    <xdr:sp macro="" textlink="$D$51">
      <xdr:nvSpPr>
        <xdr:cNvPr id="71" name="Rectángulo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/>
      </xdr:nvSpPr>
      <xdr:spPr>
        <a:xfrm>
          <a:off x="5179547" y="7362825"/>
          <a:ext cx="951864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fld id="{03B5BB54-B489-4222-B5C5-0AD0422A191D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26,83%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10</xdr:col>
      <xdr:colOff>545613</xdr:colOff>
      <xdr:row>36</xdr:row>
      <xdr:rowOff>161925</xdr:rowOff>
    </xdr:from>
    <xdr:to>
      <xdr:col>11</xdr:col>
      <xdr:colOff>659277</xdr:colOff>
      <xdr:row>38</xdr:row>
      <xdr:rowOff>167307</xdr:rowOff>
    </xdr:to>
    <xdr:sp macro="" textlink="$D$52">
      <xdr:nvSpPr>
        <xdr:cNvPr id="72" name="Rectángulo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/>
      </xdr:nvSpPr>
      <xdr:spPr>
        <a:xfrm>
          <a:off x="8927613" y="7362825"/>
          <a:ext cx="951864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fld id="{E9A1191A-056F-441D-973A-35E644FB0F8C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15,44%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15</xdr:col>
      <xdr:colOff>102680</xdr:colOff>
      <xdr:row>36</xdr:row>
      <xdr:rowOff>161925</xdr:rowOff>
    </xdr:from>
    <xdr:to>
      <xdr:col>16</xdr:col>
      <xdr:colOff>216344</xdr:colOff>
      <xdr:row>38</xdr:row>
      <xdr:rowOff>167307</xdr:rowOff>
    </xdr:to>
    <xdr:sp macro="" textlink="$D$53">
      <xdr:nvSpPr>
        <xdr:cNvPr id="73" name="Rectángulo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/>
      </xdr:nvSpPr>
      <xdr:spPr>
        <a:xfrm>
          <a:off x="12675680" y="7362825"/>
          <a:ext cx="951864" cy="40543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fld id="{317C11F0-7C75-4C7F-9D7A-E31D111572CB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ctr"/>
            <a:t>15,24%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15</xdr:col>
      <xdr:colOff>245271</xdr:colOff>
      <xdr:row>24</xdr:row>
      <xdr:rowOff>95250</xdr:rowOff>
    </xdr:from>
    <xdr:to>
      <xdr:col>16</xdr:col>
      <xdr:colOff>13776</xdr:colOff>
      <xdr:row>25</xdr:row>
      <xdr:rowOff>159785</xdr:rowOff>
    </xdr:to>
    <xdr:sp macro="" textlink="$F$51">
      <xdr:nvSpPr>
        <xdr:cNvPr id="74" name="Rectángulo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/>
      </xdr:nvSpPr>
      <xdr:spPr>
        <a:xfrm>
          <a:off x="12836130" y="4953000"/>
          <a:ext cx="607896" cy="266941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r"/>
          <a:fld id="{A0F0960B-ABC0-4CC7-82BE-1B798F61586C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r"/>
            <a:t>33,77%</a:t>
          </a:fld>
          <a:endParaRPr lang="es-ES" sz="11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  <xdr:twoCellAnchor>
    <xdr:from>
      <xdr:col>15</xdr:col>
      <xdr:colOff>245271</xdr:colOff>
      <xdr:row>25</xdr:row>
      <xdr:rowOff>119063</xdr:rowOff>
    </xdr:from>
    <xdr:to>
      <xdr:col>16</xdr:col>
      <xdr:colOff>13776</xdr:colOff>
      <xdr:row>26</xdr:row>
      <xdr:rowOff>185979</xdr:rowOff>
    </xdr:to>
    <xdr:sp macro="" textlink="$F$52">
      <xdr:nvSpPr>
        <xdr:cNvPr id="75" name="Rectángulo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/>
      </xdr:nvSpPr>
      <xdr:spPr>
        <a:xfrm>
          <a:off x="12836130" y="5179219"/>
          <a:ext cx="607896" cy="269323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r"/>
          <a:fld id="{9225F5CF-F904-4047-9785-BC6AAA792468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r"/>
            <a:t>58,24%</a:t>
          </a:fld>
          <a:endParaRPr lang="es-ES" sz="11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0.59234</cdr:x>
      <cdr:y>0.43388</cdr:y>
    </cdr:from>
    <cdr:to>
      <cdr:x>0.70339</cdr:x>
      <cdr:y>0.53837</cdr:y>
    </cdr:to>
    <cdr:sp macro="" textlink="Proyectos!$F$50">
      <cdr:nvSpPr>
        <cdr:cNvPr id="2" name="Rectángulo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24000000}"/>
            </a:ext>
          </a:extLst>
        </cdr:cNvPr>
        <cdr:cNvSpPr/>
      </cdr:nvSpPr>
      <cdr:spPr>
        <a:xfrm xmlns:a="http://schemas.openxmlformats.org/drawingml/2006/main">
          <a:off x="2854894" y="1098550"/>
          <a:ext cx="535210" cy="264560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none" lIns="91440" tIns="45720" rIns="91440" bIns="4572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r"/>
          <a:fld id="{1F17981C-C233-4EC9-897F-CEDC7207CCBD}" type="TxLink">
            <a:rPr lang="en-US" sz="11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marL="0" indent="0" algn="r"/>
            <a:t>7,99%</a:t>
          </a:fld>
          <a:endParaRPr lang="es-ES" sz="11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0.36633</cdr:x>
      <cdr:y>0.43641</cdr:y>
    </cdr:from>
    <cdr:to>
      <cdr:x>0.64508</cdr:x>
      <cdr:y>0.58951</cdr:y>
    </cdr:to>
    <cdr:sp macro="" textlink="Proyectos!$D$50">
      <cdr:nvSpPr>
        <cdr:cNvPr id="2" name="Rectángulo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C000000}"/>
            </a:ext>
          </a:extLst>
        </cdr:cNvPr>
        <cdr:cNvSpPr/>
      </cdr:nvSpPr>
      <cdr:spPr>
        <a:xfrm xmlns:a="http://schemas.openxmlformats.org/drawingml/2006/main">
          <a:off x="1250950" y="1155700"/>
          <a:ext cx="951864" cy="405432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none" lIns="91440" tIns="45720" rIns="91440" bIns="4572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fld id="{235A82E6-21E4-4DA4-A015-A8D0E1903D5A}" type="TxLink">
            <a:rPr lang="en-US" sz="2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alibri"/>
              <a:ea typeface="+mn-ea"/>
              <a:cs typeface="Calibri"/>
            </a:rPr>
            <a:pPr algn="ctr"/>
            <a:t>33,77%</a:t>
          </a:fld>
          <a:endParaRPr lang="es-ES" sz="2000" b="0" i="0" u="none" strike="noStrike" cap="none" spc="0">
            <a:ln w="0"/>
            <a:solidFill>
              <a:srgbClr val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Calibri"/>
            <a:ea typeface="+mn-ea"/>
            <a:cs typeface="Calibri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9525</xdr:colOff>
      <xdr:row>16</xdr:row>
      <xdr:rowOff>133351</xdr:rowOff>
    </xdr:from>
    <xdr:to>
      <xdr:col>13</xdr:col>
      <xdr:colOff>314325</xdr:colOff>
      <xdr:row>25</xdr:row>
      <xdr:rowOff>142876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TIPO 1">
              <a:extLst>
                <a:ext uri="{FF2B5EF4-FFF2-40B4-BE49-F238E27FC236}">
                  <a16:creationId xmlns:a16="http://schemas.microsoft.com/office/drawing/2014/main" id="{00000000-0008-0000-06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2706350" y="3181351"/>
              <a:ext cx="1981200" cy="18097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11</xdr:col>
      <xdr:colOff>9525</xdr:colOff>
      <xdr:row>6</xdr:row>
      <xdr:rowOff>47626</xdr:rowOff>
    </xdr:from>
    <xdr:to>
      <xdr:col>13</xdr:col>
      <xdr:colOff>314325</xdr:colOff>
      <xdr:row>15</xdr:row>
      <xdr:rowOff>57151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REC 1">
              <a:extLst>
                <a:ext uri="{FF2B5EF4-FFF2-40B4-BE49-F238E27FC236}">
                  <a16:creationId xmlns:a16="http://schemas.microsoft.com/office/drawing/2014/main" id="{00000000-0008-0000-06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REC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2706350" y="1190626"/>
              <a:ext cx="1981200" cy="18097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absolute">
    <xdr:from>
      <xdr:col>0</xdr:col>
      <xdr:colOff>813309</xdr:colOff>
      <xdr:row>0</xdr:row>
      <xdr:rowOff>1731</xdr:rowOff>
    </xdr:from>
    <xdr:to>
      <xdr:col>2</xdr:col>
      <xdr:colOff>691915</xdr:colOff>
      <xdr:row>4</xdr:row>
      <xdr:rowOff>38084</xdr:rowOff>
    </xdr:to>
    <xdr:pic>
      <xdr:nvPicPr>
        <xdr:cNvPr id="7" name="Imagen 6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13309" y="1731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0</xdr:col>
      <xdr:colOff>160893</xdr:colOff>
      <xdr:row>0</xdr:row>
      <xdr:rowOff>21442</xdr:rowOff>
    </xdr:from>
    <xdr:to>
      <xdr:col>0</xdr:col>
      <xdr:colOff>721385</xdr:colOff>
      <xdr:row>4</xdr:row>
      <xdr:rowOff>45917</xdr:rowOff>
    </xdr:to>
    <xdr:pic>
      <xdr:nvPicPr>
        <xdr:cNvPr id="8" name="Imagen 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893" y="21442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2</xdr:col>
      <xdr:colOff>950705</xdr:colOff>
      <xdr:row>0</xdr:row>
      <xdr:rowOff>0</xdr:rowOff>
    </xdr:from>
    <xdr:to>
      <xdr:col>12</xdr:col>
      <xdr:colOff>40085</xdr:colOff>
      <xdr:row>4</xdr:row>
      <xdr:rowOff>29001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4932155" y="0"/>
          <a:ext cx="9900255" cy="791001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Información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presupuestal por territoriales 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0</xdr:col>
      <xdr:colOff>0</xdr:colOff>
      <xdr:row>4</xdr:row>
      <xdr:rowOff>143949</xdr:rowOff>
    </xdr:from>
    <xdr:to>
      <xdr:col>12</xdr:col>
      <xdr:colOff>287454</xdr:colOff>
      <xdr:row>4</xdr:row>
      <xdr:rowOff>185348</xdr:rowOff>
    </xdr:to>
    <xdr:cxnSp macro="">
      <xdr:nvCxnSpPr>
        <xdr:cNvPr id="10" name="Conector recto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>
          <a:off x="0" y="905949"/>
          <a:ext cx="15079779" cy="41399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813309</xdr:colOff>
      <xdr:row>0</xdr:row>
      <xdr:rowOff>1731</xdr:rowOff>
    </xdr:from>
    <xdr:to>
      <xdr:col>0</xdr:col>
      <xdr:colOff>4673365</xdr:colOff>
      <xdr:row>4</xdr:row>
      <xdr:rowOff>38084</xdr:rowOff>
    </xdr:to>
    <xdr:pic>
      <xdr:nvPicPr>
        <xdr:cNvPr id="4" name="Imagen 3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13309" y="1731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0</xdr:col>
      <xdr:colOff>160893</xdr:colOff>
      <xdr:row>0</xdr:row>
      <xdr:rowOff>21442</xdr:rowOff>
    </xdr:from>
    <xdr:to>
      <xdr:col>0</xdr:col>
      <xdr:colOff>721385</xdr:colOff>
      <xdr:row>4</xdr:row>
      <xdr:rowOff>45917</xdr:rowOff>
    </xdr:to>
    <xdr:pic>
      <xdr:nvPicPr>
        <xdr:cNvPr id="5" name="Imagen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893" y="21442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0</xdr:col>
      <xdr:colOff>4932155</xdr:colOff>
      <xdr:row>0</xdr:row>
      <xdr:rowOff>0</xdr:rowOff>
    </xdr:from>
    <xdr:to>
      <xdr:col>7</xdr:col>
      <xdr:colOff>621110</xdr:colOff>
      <xdr:row>4</xdr:row>
      <xdr:rowOff>29001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932155" y="0"/>
          <a:ext cx="9900255" cy="791001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Información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presupuestal por Productos 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0</xdr:col>
      <xdr:colOff>0</xdr:colOff>
      <xdr:row>4</xdr:row>
      <xdr:rowOff>143949</xdr:rowOff>
    </xdr:from>
    <xdr:to>
      <xdr:col>16</xdr:col>
      <xdr:colOff>0</xdr:colOff>
      <xdr:row>4</xdr:row>
      <xdr:rowOff>180975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>
          <a:off x="0" y="905949"/>
          <a:ext cx="23050500" cy="37026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9</xdr:col>
      <xdr:colOff>257174</xdr:colOff>
      <xdr:row>5</xdr:row>
      <xdr:rowOff>180974</xdr:rowOff>
    </xdr:from>
    <xdr:to>
      <xdr:col>15</xdr:col>
      <xdr:colOff>581025</xdr:colOff>
      <xdr:row>25</xdr:row>
      <xdr:rowOff>47624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Proyecto 1">
              <a:extLst>
                <a:ext uri="{FF2B5EF4-FFF2-40B4-BE49-F238E27FC236}">
                  <a16:creationId xmlns:a16="http://schemas.microsoft.com/office/drawing/2014/main" id="{00000000-0008-0000-07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royect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6583024" y="1133474"/>
              <a:ext cx="6210301" cy="38576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651384</xdr:colOff>
      <xdr:row>0</xdr:row>
      <xdr:rowOff>39831</xdr:rowOff>
    </xdr:from>
    <xdr:to>
      <xdr:col>2</xdr:col>
      <xdr:colOff>444265</xdr:colOff>
      <xdr:row>4</xdr:row>
      <xdr:rowOff>38084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13309" y="39831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0</xdr:col>
      <xdr:colOff>160893</xdr:colOff>
      <xdr:row>0</xdr:row>
      <xdr:rowOff>59542</xdr:rowOff>
    </xdr:from>
    <xdr:to>
      <xdr:col>1</xdr:col>
      <xdr:colOff>559460</xdr:colOff>
      <xdr:row>4</xdr:row>
      <xdr:rowOff>45917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893" y="59542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0</xdr:col>
      <xdr:colOff>141080</xdr:colOff>
      <xdr:row>4</xdr:row>
      <xdr:rowOff>95251</xdr:rowOff>
    </xdr:from>
    <xdr:to>
      <xdr:col>2</xdr:col>
      <xdr:colOff>457199</xdr:colOff>
      <xdr:row>9</xdr:row>
      <xdr:rowOff>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141080" y="895351"/>
          <a:ext cx="4545219" cy="904874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6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</a:t>
          </a:r>
          <a:r>
            <a:rPr lang="en-US" sz="26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de metas de gestión y productos IGAC</a:t>
          </a:r>
          <a:endParaRPr lang="en-US" sz="26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0</xdr:col>
      <xdr:colOff>28575</xdr:colOff>
      <xdr:row>9</xdr:row>
      <xdr:rowOff>67749</xdr:rowOff>
    </xdr:from>
    <xdr:to>
      <xdr:col>16384</xdr:col>
      <xdr:colOff>47625</xdr:colOff>
      <xdr:row>9</xdr:row>
      <xdr:rowOff>85725</xdr:rowOff>
    </xdr:to>
    <xdr:cxnSp macro="">
      <xdr:nvCxnSpPr>
        <xdr:cNvPr id="5" name="Conector recto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CxnSpPr/>
      </xdr:nvCxnSpPr>
      <xdr:spPr>
        <a:xfrm>
          <a:off x="28575" y="1867974"/>
          <a:ext cx="16897350" cy="17976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9525</xdr:colOff>
      <xdr:row>0</xdr:row>
      <xdr:rowOff>28576</xdr:rowOff>
    </xdr:from>
    <xdr:to>
      <xdr:col>7</xdr:col>
      <xdr:colOff>2381250</xdr:colOff>
      <xdr:row>8</xdr:row>
      <xdr:rowOff>190500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Proyecto">
              <a:extLst>
                <a:ext uri="{FF2B5EF4-FFF2-40B4-BE49-F238E27FC236}">
                  <a16:creationId xmlns:a16="http://schemas.microsoft.com/office/drawing/2014/main" id="{00000000-0008-0000-0800-000008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royect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076825" y="28576"/>
              <a:ext cx="7953375" cy="176212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7</xdr:col>
      <xdr:colOff>2400300</xdr:colOff>
      <xdr:row>0</xdr:row>
      <xdr:rowOff>38100</xdr:rowOff>
    </xdr:from>
    <xdr:to>
      <xdr:col>11</xdr:col>
      <xdr:colOff>161925</xdr:colOff>
      <xdr:row>8</xdr:row>
      <xdr:rowOff>171450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Área">
              <a:extLst>
                <a:ext uri="{FF2B5EF4-FFF2-40B4-BE49-F238E27FC236}">
                  <a16:creationId xmlns:a16="http://schemas.microsoft.com/office/drawing/2014/main" id="{00000000-0008-0000-0800-000007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Áre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3049250" y="38100"/>
              <a:ext cx="3638550" cy="17335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632334</xdr:colOff>
      <xdr:row>0</xdr:row>
      <xdr:rowOff>1731</xdr:rowOff>
    </xdr:from>
    <xdr:to>
      <xdr:col>1</xdr:col>
      <xdr:colOff>4492390</xdr:colOff>
      <xdr:row>4</xdr:row>
      <xdr:rowOff>38084</xdr:rowOff>
    </xdr:to>
    <xdr:pic>
      <xdr:nvPicPr>
        <xdr:cNvPr id="4" name="Imagen 3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13309" y="1731"/>
          <a:ext cx="3860056" cy="798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0</xdr:col>
      <xdr:colOff>160893</xdr:colOff>
      <xdr:row>0</xdr:row>
      <xdr:rowOff>21442</xdr:rowOff>
    </xdr:from>
    <xdr:to>
      <xdr:col>1</xdr:col>
      <xdr:colOff>540410</xdr:colOff>
      <xdr:row>4</xdr:row>
      <xdr:rowOff>45917</xdr:rowOff>
    </xdr:to>
    <xdr:pic>
      <xdr:nvPicPr>
        <xdr:cNvPr id="5" name="Imagen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893" y="21442"/>
          <a:ext cx="560492" cy="786475"/>
        </a:xfrm>
        <a:prstGeom prst="rect">
          <a:avLst/>
        </a:prstGeom>
      </xdr:spPr>
    </xdr:pic>
    <xdr:clientData/>
  </xdr:twoCellAnchor>
  <xdr:twoCellAnchor editAs="absolute">
    <xdr:from>
      <xdr:col>1</xdr:col>
      <xdr:colOff>4733925</xdr:colOff>
      <xdr:row>0</xdr:row>
      <xdr:rowOff>0</xdr:rowOff>
    </xdr:from>
    <xdr:to>
      <xdr:col>5</xdr:col>
      <xdr:colOff>942975</xdr:colOff>
      <xdr:row>4</xdr:row>
      <xdr:rowOff>29001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/>
      </xdr:nvSpPr>
      <xdr:spPr>
        <a:xfrm>
          <a:off x="4914900" y="0"/>
          <a:ext cx="5248275" cy="791001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0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Metas Plan Nacional</a:t>
          </a:r>
          <a:r>
            <a:rPr lang="en-US" sz="20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de Desarrollo</a:t>
          </a:r>
          <a:r>
            <a:rPr lang="en-US" sz="20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IGAC</a:t>
          </a:r>
        </a:p>
      </xdr:txBody>
    </xdr:sp>
    <xdr:clientData/>
  </xdr:twoCellAnchor>
  <xdr:twoCellAnchor editAs="absolute">
    <xdr:from>
      <xdr:col>0</xdr:col>
      <xdr:colOff>0</xdr:colOff>
      <xdr:row>5</xdr:row>
      <xdr:rowOff>19050</xdr:rowOff>
    </xdr:from>
    <xdr:to>
      <xdr:col>5</xdr:col>
      <xdr:colOff>13744575</xdr:colOff>
      <xdr:row>5</xdr:row>
      <xdr:rowOff>38100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 flipV="1">
          <a:off x="0" y="971550"/>
          <a:ext cx="22964775" cy="19050"/>
        </a:xfrm>
        <a:prstGeom prst="line">
          <a:avLst/>
        </a:prstGeom>
        <a:ln>
          <a:solidFill>
            <a:srgbClr val="1F66D0"/>
          </a:solidFill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3998.450967013887" createdVersion="6" refreshedVersion="6" minRefreshableVersion="3" recordCount="70" xr:uid="{00000000-000A-0000-FFFF-FFFFD5000000}">
  <cacheSource type="worksheet">
    <worksheetSource ref="P1:X71" sheet="Validaciones"/>
  </cacheSource>
  <cacheFields count="9">
    <cacheField name="Tipo Meta" numFmtId="0">
      <sharedItems count="5">
        <s v="Gestión"/>
        <s v="PND"/>
        <s v="Producto"/>
        <s v="Producto " u="1"/>
        <s v="Gestión " u="1"/>
      </sharedItems>
    </cacheField>
    <cacheField name="Proyecto" numFmtId="0">
      <sharedItems containsBlank="1" count="10">
        <s v="Generación de estudios geográficos e investigaciones para la caracterización, análisis y delimitación geográfica del territorio Nacional"/>
        <s v="Levantamiento, generación y actualización de la red geodésica y la cartografía básica a nivel Nacional"/>
        <s v="Generación de estudios de suelos, tierras y aplicaciones agrológicas como insumo para el ordenamiento integral y el manejo sostenible del territorio a nivel Nacional"/>
        <s v="Actualización y gestión catastral Nacional"/>
        <s v="Fortalecimiento de la infraestructura física del IGAC a nivel Nacional"/>
        <s v="Fortalecimiento de los procesos de difusión y acceso a la información geográfica a nivel Nacional"/>
        <s v="Fortalecimiento de la gestión del conocimiento y la innovación en el ámbito geográfico del territorio Nacional"/>
        <s v="Fortalecimiento de la gestión institucional del IGAC a nivel Nacional "/>
        <s v="Implementación de un sistema de gestión documental en el IGAC a nivel Nacional"/>
        <m/>
      </sharedItems>
    </cacheField>
    <cacheField name="Producto" numFmtId="0">
      <sharedItems containsBlank="1" count="29">
        <m/>
        <s v="_x000a_"/>
        <s v="Documentos de estudios técnicos sobre geografía"/>
        <s v="Documentos de Investigación"/>
        <s v="Base de Datos del Diccionario geográfico"/>
        <s v="Documentos de estudios técnicos de deslindes y de Territorios Indígenas"/>
        <s v="Servicio de apoyo técnico a las solicitudes recibidas por la cancillería en temas fronterizos"/>
        <s v="Documentos metodológicos"/>
        <s v="Servicio de información geográfica, geodésica y cartográfica "/>
        <s v="Servicios de Información Geográfica, geodésica y cartográfica "/>
        <s v="Servicios de Información Geodésica actualizado"/>
        <s v="Servicio de información Cartográfica actualizado"/>
        <s v="Servicio de análisis químicos, físicos, mineralógicos y biológicos de suelos"/>
        <s v="Servicio de Información agrológica"/>
        <s v="Servicio de Información Catastral"/>
        <s v="Servicio de avalúos"/>
        <s v="Servicio de Gestión del conocimiento e Innovación Geográfica"/>
        <s v="Servicio de asistencia técnica para la gestión de los recursos geográficos"/>
        <s v="Documentos normativos"/>
        <s v="Servicios tecnológicos"/>
        <s v="Documentos de planeación"/>
        <s v="Servicio de Implementación Sistemas de Gestión"/>
        <s v="Servicio de Educación informal para la gestión Administrativa"/>
        <s v="Sedes ampliadas"/>
        <s v="Sedes adecuadas"/>
        <s v="Sedes mantenidas"/>
        <s v="Servicio de Gestión Documental"/>
        <s v="Servicios de información implementados"/>
        <s v="Documentos de lineamientos técnicos"/>
      </sharedItems>
    </cacheField>
    <cacheField name="Meta Escrita" numFmtId="0">
      <sharedItems count="68">
        <s v="Porcentaje De Solicitudes Atendidas Para _x000a_El Apoyo De Los Procesos De Ordenamiento_x000a_Territorial Planificación Integral Del Desarrollo_x000a_"/>
        <s v="Porcentaje De Avance En La Realización _x000a_E Implementación Del Sistema De Información_x000a_Geográfica Para La Consulta De Magna-sirgas_x000a_"/>
        <s v=" Hectareas Monitoreadas"/>
        <s v="Análisis geomorfológicos realizados"/>
        <s v="Avaluos comerciales realizados"/>
        <s v="Sistemas De Información Actualizados_x000a_"/>
        <s v="Contratos De Obra Física Celebrados"/>
        <s v="Visitas De Evaluación Y Seguimiento_x000a_Realizadas_x000a_"/>
        <s v="Obras vigiladas a través de interventoría_x000a_"/>
        <s v="Eventos Realizados Para La Promoción Y Avance De La Geografía_x000a_"/>
        <s v="Porcentaje de encuestas con calificación_x000a_satisfactoria_x000a_"/>
        <s v="Convenios nuevos o en implementación"/>
        <s v="Ejercicios de participación "/>
        <s v="Ejercicio de cooperación internacional"/>
        <s v="Porcentaje de avance en la implementación de la estrategia de comunicaciones "/>
        <s v="Rendiciones de cuentas realizadas"/>
        <s v="Talleres o actividades de capacitación realizados"/>
        <s v="Porcentaje De Avance En La_x000a_Implementación De Sistemas De Calidad De La_x000a_Gestión_x000a_"/>
        <s v="Desarrollos Informáticos Adquiridos O_x000a_Actualizados_x000a_"/>
        <s v=" Actividades De Soporte Realizadas_x000a_"/>
        <s v="Auditorias internas de calidad"/>
        <s v="Implementación del sistema de gestión "/>
        <s v="Área geográfica con cartografía básica a las escalas y con la temporalidad adecuadas"/>
        <s v="Área geográfica con caracterización geográfica"/>
        <s v="Área geográfica con catastro actualizado  "/>
        <s v="Área geográfica en municipios PDET con catastro actualizado"/>
        <s v="Implementación del Sistema Nacional de Información de Catastro Multipropósito"/>
        <s v="Gestores catastrales habilitados"/>
        <s v="Geoservicios publicados y disponibles"/>
        <s v="Documentos de estudios técnicos sobre geografía elaborados"/>
        <s v="Documentos de Investigación generados"/>
        <s v="Registros del Diccionario Geográfico revisados"/>
        <s v="Documentos de estudios técnicos de deslindes y de Territorios Indígenas"/>
        <s v="Solicitudes recibidas a través de la cancillería atendidas"/>
        <s v="Documentos metodológicos realizados"/>
        <s v="Datos publicados de información geográfica, geodésica y cartográfica"/>
        <s v="Datos publicados de información geográfica, geodésica y cartográfica "/>
        <s v="Sistemas de Información actualizados"/>
        <s v="Puntos Geodésicos Materializados"/>
        <s v="Valores geomagnéticos generados"/>
        <s v="Valores gravimétricos generados"/>
        <s v="Datos Rinex de las estaciones permanentes generados"/>
        <s v="Datos altimétricos generados"/>
        <s v="Imágenes incorporadas al Banco Nacional de imágenes"/>
        <s v="Cartografía escalas Grandes generada (1:1.000, 1:2,000, 1:5,000)"/>
        <s v="Cartografía escalas Medianas generada (1:10,000, 1:25,000)"/>
        <s v="Pruebas químicas, físicas, mineralógicas y biológicas de suelos realizadas"/>
        <s v="Sistema de información agrologica actualizado"/>
        <s v="Nuevas prácticas incorporadas"/>
        <s v="Predios actualizados catastralmente"/>
        <s v="Mutaciones realizadas"/>
        <s v="Solicitudes Atendidas"/>
        <s v="Sistema de Información predial actualizado"/>
        <s v="Avalúos realizados"/>
        <s v="Modelos de gestión Implementados"/>
        <s v="Entidades Asistidas"/>
        <s v="Documentos normativos elaborados"/>
        <s v="índice de capacidad en la prestación de servicios de tecnología."/>
        <s v="Documentos de planeación realizados"/>
        <s v="Documentos de planeación  con seguimientos realizados"/>
        <s v="Sistema de Gestión implementado"/>
        <s v="Personas capacitadas"/>
        <s v="Sedes ampliadas"/>
        <s v="Sedes adecuadas"/>
        <s v="Sedes mantenidas"/>
        <s v="Sistema de gestión documental implementado"/>
        <s v="Sistemas de información implementados"/>
        <s v="Documentos de lineamientos técnicos realizados"/>
      </sharedItems>
    </cacheField>
    <cacheField name="Meta Número o Porcentaje" numFmtId="0">
      <sharedItems containsSemiMixedTypes="0" containsString="0" containsNumber="1" minValue="0.19900000000000001" maxValue="6100000" count="39">
        <n v="1"/>
        <n v="25"/>
        <n v="6100000"/>
        <n v="45000"/>
        <n v="7055"/>
        <n v="2"/>
        <n v="22"/>
        <n v="0.9"/>
        <n v="10"/>
        <n v="30"/>
        <n v="20"/>
        <n v="5"/>
        <n v="8000"/>
        <n v="0.25"/>
        <n v="0.23"/>
        <n v="0.37"/>
        <n v="0.20100000000000001"/>
        <n v="0.19900000000000001"/>
        <n v="0.3"/>
        <n v="200"/>
        <n v="100"/>
        <n v="60000"/>
        <n v="158"/>
        <n v="28"/>
        <n v="5012960"/>
        <n v="52"/>
        <n v="12960"/>
        <n v="32"/>
        <n v="5000000"/>
        <n v="283000"/>
        <n v="120000"/>
        <n v="3050000"/>
        <n v="14037"/>
        <n v="1000684"/>
        <n v="8078"/>
        <n v="11"/>
        <n v="677"/>
        <n v="3"/>
        <n v="1206" u="1"/>
      </sharedItems>
    </cacheField>
    <cacheField name="Ejecutado Número o Porcentaje" numFmtId="0">
      <sharedItems containsSemiMixedTypes="0" containsString="0" containsNumber="1" minValue="0" maxValue="590400" count="32">
        <n v="0.2"/>
        <n v="0.17499999999999999"/>
        <n v="0"/>
        <n v="110"/>
        <n v="0.3"/>
        <n v="9"/>
        <n v="6"/>
        <n v="1"/>
        <n v="2"/>
        <n v="0.16250000000000001"/>
        <n v="0.1"/>
        <n v="5"/>
        <n v="2980"/>
        <n v="0.03"/>
        <n v="5.0000000000000001E-3"/>
        <n v="8.2000000000000007E-3"/>
        <n v="0.14000000000000001"/>
        <n v="10"/>
        <n v="185"/>
        <n v="7"/>
        <n v="30"/>
        <n v="1647"/>
        <n v="244705.47"/>
        <n v="101437.34"/>
        <n v="2241"/>
        <n v="590400"/>
        <n v="133742"/>
        <n v="545"/>
        <n v="0.495"/>
        <n v="0.09"/>
        <n v="0.17"/>
        <n v="0.25"/>
      </sharedItems>
    </cacheField>
    <cacheField name="% Avance" numFmtId="0">
      <sharedItems containsSemiMixedTypes="0" containsString="0" containsNumber="1" minValue="0" maxValue="1" count="35">
        <n v="0.2"/>
        <n v="0.7"/>
        <n v="0"/>
        <n v="1.5599999999999999E-2"/>
        <n v="0.3"/>
        <n v="0.40909090909090912"/>
        <n v="0.2727"/>
        <n v="0.1"/>
        <n v="0.16250000000000001"/>
        <n v="0.11111111111111112"/>
        <n v="1"/>
        <n v="0.3725"/>
        <n v="0.12"/>
        <n v="2.1739130434782608E-2"/>
        <n v="2.2162162162162165E-2"/>
        <n v="0.46666666666666673"/>
        <n v="0.92500000000000004"/>
        <n v="7.0000000000000007E-2"/>
        <n v="0.18990000000000001"/>
        <n v="0.21429999999999999"/>
        <n v="2.9999999999999997E-4"/>
        <n v="0.12709999999999999"/>
        <n v="4.8899999999999999E-2"/>
        <n v="2.0299999999999999E-2"/>
        <n v="1.8675000000000001E-2"/>
        <n v="0.19357377049180327"/>
        <n v="0.4"/>
        <n v="0.1336"/>
        <n v="0.155"/>
        <n v="1.3599999999999999E-2"/>
        <n v="9.0909090909090912E-2"/>
        <n v="0.54999999999999993"/>
        <n v="0.09"/>
        <n v="0.17330000000000001"/>
        <n v="0.25"/>
      </sharedItems>
    </cacheField>
    <cacheField name="Observaciones" numFmtId="0">
      <sharedItems containsBlank="1" count="12" longText="1">
        <m/>
        <s v="Meta aprobada PA 2020 es 7358 avalúos"/>
        <s v="Se actualizó la información del geoportal y datos abiertos, con la información correspondiente al mes de abril de 2020"/>
        <s v="101.437 ha de cartografía generada correspondiente a los municipios de María La Baja (Bolívar) y Río Blanco (Tolima)._x000a__x000a_El 23% de la meta para 2020 corresponde a 20.253.667,78 ha "/>
        <s v="130.748 ha de estudios de caracterización geográfica (municipios de Gámeza, Socha, Socotá, Tasco, Sativasur, Betéitiva, y Cerinza del departamento de Boyacá)"/>
        <s v="Información disponible  el 1ro. de enero de cada año, momento en el cual se ha efectuado la inscripción en la base nacional catastral y entra en vigencia la información resultante del proceso de actualización o formación catastral multipropósito._x000a__x000a_El 20,1% corresponde a 21.000.000 ha, de las cuales se preveé la actualización de 7.512.863ha para la vigencia 2020 (36% de la meta 2020)"/>
        <s v="Información disponible el 1ro. de enero de cada año, momento en el cual se ha efectuado la inscripción en la base nacional catastral y entra en vigencia la información resultante del proceso de actualización o formación catastral multipropósito._x000a__x000a_El 19,9% corresponde a 7.777.870 ha, de las cuales se preveé la actualización de 999.718ha para la vigencia 2020 (12,8% de la meta 2020)"/>
        <s v="La meta del 30% corresponde a la actividad &quot;avances en el sistema de transición&quot; que contiene los siguientes componentes:_x000a__x000a_*NUPRE_x000a_*Interrelación catastro-registro_x000a_*Ajustes CICA_x000a_*Insumos_x000a_*LADM_COL_x000a_*Diagnóstico SNC_x000a_"/>
        <s v="MASORA_x000a_ Soacha. _x000a_ En SPI se registra un avance del 40% tomado con respecto a la meta del cuatrenio (5) que está en el plan de acción pero debería ir al 100%. Por lo anterior en el mes de junio se realizará el ajuste correspondiente en SPI."/>
        <s v="El avance cuantitativo se reportará en enero/21, cuando entre en vigencia la información del área intervenida en 2020."/>
        <s v="Meta aprobada PA 840.348"/>
        <s v="Solicitudes recibidas 1206 y atendidas 545 acumulado a mayo, sin embargo en SPI se cargo lo correspondiente al como en los anteriores meses pero el acumulado a mayo es 45,0%. Cabe aclarar que este porcentaje puede variar mensualmente de acuerdo a las solicitudes recibidas y atendidas."/>
      </sharedItems>
    </cacheField>
    <cacheField name="Área" numFmtId="10">
      <sharedItems count="13">
        <s v="Subdirección de Geografía y Cartografía "/>
        <s v="Subdirección de Agrología "/>
        <s v="Subdirección de Catastro"/>
        <s v="Secretaria General-GIT servicios administrativos "/>
        <s v="Oficina de Difusión y Mercadeo"/>
        <s v="Oficina CIAF"/>
        <s v="Secretaria General-GIT Servicio al ciudadano "/>
        <s v="Oficina Asesora de Planeación "/>
        <s v="Secretaria General -GIT Talento humano"/>
        <s v="Oficina de Informática y Telecomunicaciones "/>
        <s v="Oficina de Control Interno"/>
        <s v="Secretaria General-GIT Gestión documental"/>
        <s v="Secretaria General-GIT Talento humano"/>
      </sharedItems>
    </cacheField>
  </cacheFields>
  <extLst>
    <ext xmlns:x14="http://schemas.microsoft.com/office/spreadsheetml/2009/9/main" uri="{725AE2AE-9491-48be-B2B4-4EB974FC3084}">
      <x14:pivotCacheDefinition pivotCacheId="4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4007.370916898151" createdVersion="6" refreshedVersion="6" minRefreshableVersion="3" recordCount="70" xr:uid="{00000000-000A-0000-FFFF-FFFFD7000000}">
  <cacheSource type="worksheet">
    <worksheetSource ref="P1:Y71" sheet="Validaciones"/>
  </cacheSource>
  <cacheFields count="10">
    <cacheField name="Tipo Meta" numFmtId="0">
      <sharedItems count="3">
        <s v="Producto"/>
        <s v="Gestión"/>
        <s v="PND"/>
      </sharedItems>
    </cacheField>
    <cacheField name="Proyecto" numFmtId="0">
      <sharedItems containsBlank="1" count="10">
        <s v="Generación de estudios geográficos e investigaciones para la caracterización, análisis y delimitación geográfica del territorio Nacional"/>
        <s v="Levantamiento, generación y actualización de la red geodésica y la cartografía básica a nivel Nacional"/>
        <s v="Generación de estudios de suelos, tierras y aplicaciones agrológicas como insumo para el ordenamiento integral y el manejo sostenible del territorio a nivel Nacional"/>
        <s v="Actualización y gestión catastral Nacional"/>
        <s v="Fortalecimiento de la gestión del conocimiento y la innovación en el ámbito geográfico del territorio Nacional"/>
        <s v="Fortalecimiento de la gestión institucional del IGAC a nivel Nacional "/>
        <s v="Fortalecimiento de la infraestructura física del IGAC a nivel Nacional"/>
        <s v="Implementación de un sistema de gestión documental en el IGAC a nivel Nacional"/>
        <s v="Fortalecimiento de los procesos de difusión y acceso a la información geográfica a nivel Nacional"/>
        <m/>
      </sharedItems>
    </cacheField>
    <cacheField name="Producto" numFmtId="0">
      <sharedItems containsBlank="1" count="29">
        <s v="Documentos de estudios técnicos sobre geografía"/>
        <s v="Documentos de Investigación"/>
        <s v="Base de Datos del Diccionario geográfico"/>
        <s v="Documentos de estudios técnicos de deslindes y de Territorios Indígenas"/>
        <s v="Servicio de apoyo técnico a las solicitudes recibidas por la cancillería en temas fronterizos"/>
        <s v="Documentos metodológicos"/>
        <s v="Servicio de información geográfica, geodésica y cartográfica "/>
        <m/>
        <s v="Servicios de Información Geográfica, geodésica y cartográfica "/>
        <s v="Servicios de Información Geodésica actualizado"/>
        <s v="Servicio de información Cartográfica actualizado"/>
        <s v="Servicio de análisis químicos, físicos, mineralógicos y biológicos de suelos"/>
        <s v="Servicio de Información agrológica"/>
        <s v="_x000a_"/>
        <s v="Servicio de Información Catastral"/>
        <s v="Servicio de avalúos"/>
        <s v="Servicio de Gestión del conocimiento e Innovación Geográfica"/>
        <s v="Servicio de asistencia técnica para la gestión de los recursos geográficos"/>
        <s v="Documentos normativos"/>
        <s v="Servicios tecnológicos"/>
        <s v="Documentos de planeación"/>
        <s v="Servicio de Implementación Sistemas de Gestión"/>
        <s v="Servicio de Educación informal para la gestión Administrativa"/>
        <s v="Sedes ampliadas"/>
        <s v="Sedes adecuadas"/>
        <s v="Sedes mantenidas"/>
        <s v="Servicio de Gestión Documental"/>
        <s v="Servicios de información implementados"/>
        <s v="Documentos de lineamientos técnicos"/>
      </sharedItems>
    </cacheField>
    <cacheField name="Meta Escrita" numFmtId="0">
      <sharedItems count="68">
        <s v="Documentos de estudios técnicos sobre geografía elaborados"/>
        <s v="Documentos de Investigación generados"/>
        <s v="Registros del Diccionario Geográfico revisados"/>
        <s v="Documentos de estudios técnicos de deslindes y de Territorios Indígenas"/>
        <s v="Solicitudes recibidas a través de la cancillería atendidas"/>
        <s v="Documentos metodológicos realizados"/>
        <s v="Datos publicados de información geográfica, geodésica y cartográfica"/>
        <s v="Porcentaje De Solicitudes Atendidas Para _x000a_El Apoyo De Los Procesos De Ordenamiento_x000a_Territorial Planificación Integral Del Desarrollo_x000a_"/>
        <s v="Datos publicados de información geográfica, geodésica y cartográfica "/>
        <s v="Sistemas de Información actualizados"/>
        <s v="Puntos Geodésicos Materializados"/>
        <s v="Valores geomagnéticos generados"/>
        <s v="Valores gravimétricos generados"/>
        <s v="Datos Rinex de las estaciones permanentes generados"/>
        <s v="Datos altimétricos generados"/>
        <s v="Imágenes incorporadas al Banco Nacional de imágenes"/>
        <s v="Cartografía escalas Grandes generada (1:1.000, 1:2,000, 1:5,000)"/>
        <s v="Cartografía escalas Medianas generada (1:10,000, 1:25,000)"/>
        <s v="Porcentaje De Avance En La Realización _x000a_E Implementación Del Sistema De Información_x000a_Geográfica Para La Consulta De Magna-sirgas_x000a_"/>
        <s v="Pruebas químicas, físicas, mineralógicas y biológicas de suelos realizadas"/>
        <s v="Sistema de información agrologica actualizado"/>
        <s v=" Hectareas Monitoreadas"/>
        <s v="Análisis geomorfológicos realizados"/>
        <s v="Nuevas prácticas incorporadas"/>
        <s v="Predios actualizados catastralmente"/>
        <s v="Mutaciones realizadas"/>
        <s v="Solicitudes Atendidas"/>
        <s v="Sistema de Información predial actualizado"/>
        <s v="Avalúos realizados"/>
        <s v="Avaluos comerciales realizados"/>
        <s v="Sistemas De Información Actualizados_x000a_"/>
        <s v="Modelos de gestión Implementados"/>
        <s v="Entidades Asistidas"/>
        <s v="Documentos normativos elaborados"/>
        <s v="Convenios nuevos o en implementación"/>
        <s v="índice de capacidad en la prestación de servicios de tecnología."/>
        <s v="Documentos de planeación realizados"/>
        <s v="Documentos de planeación  con seguimientos realizados"/>
        <s v="Sistema de Gestión implementado"/>
        <s v="Personas capacitadas"/>
        <s v="Ejercicios de participación "/>
        <s v="Ejercicio de cooperación internacional"/>
        <s v="Porcentaje de avance en la implementación de la estrategia de comunicaciones "/>
        <s v="Rendiciones de cuentas realizadas"/>
        <s v="Talleres o actividades de capacitación realizados"/>
        <s v="Porcentaje De Avance En La_x000a_Implementación De Sistemas De Calidad De La_x000a_Gestión_x000a_"/>
        <s v="Desarrollos Informáticos Adquiridos O_x000a_Actualizados_x000a_"/>
        <s v=" Actividades De Soporte Realizadas_x000a_"/>
        <s v="Auditorias internas de calidad"/>
        <s v="Sedes ampliadas"/>
        <s v="Sedes adecuadas"/>
        <s v="Sedes mantenidas"/>
        <s v="Contratos De Obra Física Celebrados"/>
        <s v="Visitas De Evaluación Y Seguimiento_x000a_Realizadas_x000a_"/>
        <s v="Obras vigiladas a través de interventoría_x000a_"/>
        <s v="Sistema de gestión documental implementado"/>
        <s v="Sistemas de información implementados"/>
        <s v="Implementación del sistema de gestión "/>
        <s v="Documentos de lineamientos técnicos realizados"/>
        <s v="Eventos Realizados Para La Promoción Y Avance De La Geografía_x000a_"/>
        <s v="Porcentaje de encuestas con calificación_x000a_satisfactoria_x000a_"/>
        <s v="Área geográfica con cartografía básica a las escalas y con la temporalidad adecuadas"/>
        <s v="Área geográfica con caracterización geográfica"/>
        <s v="Área geográfica con catastro actualizado  "/>
        <s v="Área geográfica en municipios PDET con catastro actualizado"/>
        <s v="Implementación del Sistema Nacional de Información de Catastro Multipropósito"/>
        <s v="Gestores catastrales habilitados"/>
        <s v="Geoservicios publicados y disponibles"/>
      </sharedItems>
    </cacheField>
    <cacheField name="Meta Número o Porcentaje" numFmtId="0">
      <sharedItems containsSemiMixedTypes="0" containsString="0" containsNumber="1" minValue="0.19900000000000001" maxValue="6100000" count="38">
        <n v="100"/>
        <n v="2"/>
        <n v="60000"/>
        <n v="158"/>
        <n v="28"/>
        <n v="200"/>
        <n v="1"/>
        <n v="5012960"/>
        <n v="52"/>
        <n v="20"/>
        <n v="12960"/>
        <n v="32"/>
        <n v="5000000"/>
        <n v="283000"/>
        <n v="25"/>
        <n v="120000"/>
        <n v="3050000"/>
        <n v="6100000"/>
        <n v="45000"/>
        <n v="14037"/>
        <n v="1000684"/>
        <n v="8078"/>
        <n v="7055"/>
        <n v="11"/>
        <n v="10"/>
        <n v="0.9"/>
        <n v="677"/>
        <n v="30"/>
        <n v="5"/>
        <n v="8000"/>
        <n v="22"/>
        <n v="0.25"/>
        <n v="3"/>
        <n v="0.23"/>
        <n v="0.37"/>
        <n v="0.20100000000000001"/>
        <n v="0.19900000000000001"/>
        <n v="0.3"/>
      </sharedItems>
    </cacheField>
    <cacheField name="Ejecutado Número o Porcentaje" numFmtId="0">
      <sharedItems containsSemiMixedTypes="0" containsString="0" containsNumber="1" minValue="0" maxValue="590400" count="32">
        <n v="7"/>
        <n v="0"/>
        <n v="30"/>
        <n v="6"/>
        <n v="0.2"/>
        <n v="1647"/>
        <n v="244705.47"/>
        <n v="101437.34"/>
        <n v="0.17499999999999999"/>
        <n v="2241"/>
        <n v="590400"/>
        <n v="2"/>
        <n v="133742"/>
        <n v="545"/>
        <n v="0.3"/>
        <n v="110"/>
        <n v="1"/>
        <n v="0.495"/>
        <n v="0.16250000000000001"/>
        <n v="0.1"/>
        <n v="5"/>
        <n v="2980"/>
        <n v="9"/>
        <n v="0.09"/>
        <n v="0.03"/>
        <n v="0.17"/>
        <n v="0.25"/>
        <n v="5.0000000000000001E-3"/>
        <n v="8.2000000000000007E-3"/>
        <n v="0.14000000000000001"/>
        <n v="10"/>
        <n v="185"/>
      </sharedItems>
    </cacheField>
    <cacheField name="% Avance" numFmtId="0">
      <sharedItems containsSemiMixedTypes="0" containsString="0" containsNumber="1" minValue="0" maxValue="1" count="35">
        <n v="7.0000000000000007E-2"/>
        <n v="0"/>
        <n v="0.18990000000000001"/>
        <n v="0.21429999999999999"/>
        <n v="0.2"/>
        <n v="2.9999999999999997E-4"/>
        <n v="0.12709999999999999"/>
        <n v="4.8899999999999999E-2"/>
        <n v="2.0299999999999999E-2"/>
        <n v="0.7"/>
        <n v="1.8675000000000001E-2"/>
        <n v="0.19357377049180327"/>
        <n v="0.4"/>
        <n v="0.1336"/>
        <n v="0.155"/>
        <n v="0.3"/>
        <n v="1.3599999999999999E-2"/>
        <n v="1.5599999999999999E-2"/>
        <n v="9.0909090909090912E-2"/>
        <n v="0.1"/>
        <n v="0.54999999999999993"/>
        <n v="0.16250000000000001"/>
        <n v="0.11111111111111112"/>
        <n v="1"/>
        <n v="0.3725"/>
        <n v="0.40909090909090912"/>
        <n v="0.09"/>
        <n v="0.12"/>
        <n v="0.17330000000000001"/>
        <n v="0.25"/>
        <n v="0.2727"/>
        <n v="2.1739130434782608E-2"/>
        <n v="2.2162162162162165E-2"/>
        <n v="0.46666666666666673"/>
        <n v="0.92500000000000004"/>
      </sharedItems>
    </cacheField>
    <cacheField name="Observaciones" numFmtId="0">
      <sharedItems containsBlank="1" longText="1"/>
    </cacheField>
    <cacheField name="Área" numFmtId="0">
      <sharedItems count="13">
        <s v="Subdirección de Geografía y Cartografía "/>
        <s v="Subdirección de Agrología "/>
        <s v="Subdirección de Catastro"/>
        <s v="Oficina CIAF"/>
        <s v="Oficina de Informática y Telecomunicaciones "/>
        <s v="Oficina Asesora de Planeación "/>
        <s v="Secretaria General-GIT Talento humano"/>
        <s v="Secretaria General-GIT Servicio al ciudadano "/>
        <s v="Oficina de Difusión y Mercadeo"/>
        <s v="Secretaria General -GIT Talento humano"/>
        <s v="Oficina de Control Interno"/>
        <s v="Secretaria General-GIT servicios administrativos "/>
        <s v="Secretaria General-GIT Gestión documental"/>
      </sharedItems>
    </cacheField>
    <cacheField name="Tipo de número" numFmtId="0">
      <sharedItems containsBlank="1" count="3">
        <s v="Número"/>
        <s v="Porcentaje"/>
        <m u="1"/>
      </sharedItems>
    </cacheField>
  </cacheFields>
  <extLst>
    <ext xmlns:x14="http://schemas.microsoft.com/office/spreadsheetml/2009/9/main" uri="{725AE2AE-9491-48be-B2B4-4EB974FC3084}">
      <x14:pivotCacheDefinition pivotCacheId="7"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4013.350572800926" createdVersion="6" refreshedVersion="6" minRefreshableVersion="3" recordCount="30" xr:uid="{00000000-000A-0000-FFFF-FFFFD3000000}">
  <cacheSource type="worksheet">
    <worksheetSource ref="A4:AA34" sheet="archivo_ejec"/>
  </cacheSource>
  <cacheFields count="30">
    <cacheField name="UEJ" numFmtId="14">
      <sharedItems containsSemiMixedTypes="0" containsNonDate="0" containsDate="1" containsString="0" minDate="2000-03-04T00:00:00" maxDate="2000-03-05T00:00:00"/>
    </cacheField>
    <cacheField name="NOMBRE UEJ" numFmtId="0">
      <sharedItems/>
    </cacheField>
    <cacheField name="RUBRO" numFmtId="0">
      <sharedItems/>
    </cacheField>
    <cacheField name="TIPO" numFmtId="0">
      <sharedItems/>
    </cacheField>
    <cacheField name="CTA" numFmtId="0">
      <sharedItems containsSemiMixedTypes="0" containsString="0" containsNumber="1" containsInteger="1" minValue="1" maxValue="499"/>
    </cacheField>
    <cacheField name="SUB_x000a_CTA" numFmtId="0">
      <sharedItems containsSemiMixedTypes="0" containsString="0" containsNumber="1" containsInteger="1" minValue="1" maxValue="1003"/>
    </cacheField>
    <cacheField name="OBJ" numFmtId="0">
      <sharedItems containsString="0" containsBlank="1" containsNumber="1" containsInteger="1" minValue="1" maxValue="8"/>
    </cacheField>
    <cacheField name="ORD" numFmtId="0">
      <sharedItems containsString="0" containsBlank="1" containsNumber="1" containsInteger="1" minValue="1" maxValue="12"/>
    </cacheField>
    <cacheField name="SOR_x000a_ORD" numFmtId="0">
      <sharedItems containsNonDate="0" containsString="0" containsBlank="1"/>
    </cacheField>
    <cacheField name="ITEM" numFmtId="0">
      <sharedItems containsNonDate="0" containsString="0" containsBlank="1"/>
    </cacheField>
    <cacheField name="SUB_x000a_ITEM" numFmtId="0">
      <sharedItems containsNonDate="0" containsString="0" containsBlank="1"/>
    </cacheField>
    <cacheField name="SUB_x000a_ITEM 2" numFmtId="0">
      <sharedItems containsNonDate="0" containsString="0" containsBlank="1"/>
    </cacheField>
    <cacheField name="FUENTE" numFmtId="0">
      <sharedItems/>
    </cacheField>
    <cacheField name="REC" numFmtId="0">
      <sharedItems containsSemiMixedTypes="0" containsString="0" containsNumber="1" containsInteger="1" minValue="10" maxValue="20" count="4">
        <n v="10"/>
        <n v="20"/>
        <n v="11"/>
        <n v="14"/>
      </sharedItems>
    </cacheField>
    <cacheField name="SIT" numFmtId="0">
      <sharedItems/>
    </cacheField>
    <cacheField name="DESCRIPCION" numFmtId="0">
      <sharedItems count="18">
        <s v="SALARIO"/>
        <s v="CONTRIBUCIONES INHERENTES A LA NÓMINA"/>
        <s v="REMUNERACIONES NO CONSTITUTIVAS DE FACTOR SALARIAL"/>
        <s v="ADQUISICIONES DIFERENTES DE ACTIVOS"/>
        <s v="INCAPACIDADES Y LICENCIAS DE MATERNIDAD Y PATERNIDAD (NO DE PENSIONES)"/>
        <s v="SENTENCIAS"/>
        <s v="CONCILIACIONES"/>
        <s v="IMPUESTOS"/>
        <s v="CUOTA DE FISCALIZACIÓN Y AUDITAJE"/>
        <s v="GENERACIÓN DE ESTUDIOS GEOGRÁFICOS E INVESTIGACIONES PARA LA CARACTERIZACIÓN, ANÁLISIS Y DELIMITACIÓN GEOGRÁFICA DEL TERRITORIO  NACIONAL"/>
        <s v="LEVANTAMIENTO , GENERACIÓN Y ACTUALIZACIÓN DE LA RED GEODÉSICA Y LA CARTOGRAFÍA BÁSICA A NIVEL   NACIONAL"/>
        <s v="GENERACIÓN DE ESTUDIOS DE SUELOS, TIERRAS Y APLICACIONES AGROLÓGICAS COMO INSUMO PARA EL ORDENAMIENTO INTEGRAL Y EL MANEJO SOSTENIBLE DEL TERRITORIO A NIVEL  NACIONAL"/>
        <s v="ACTUALIZACIÓN  Y GESTIÓN CATASTRAL  NACIONAL"/>
        <s v="FORTALECIMIENTO DE LA GESTIÓN DEL CONOCIMIENTO Y LA INNOVACIÓN EN EL ÁMBITO GEOGRÁFICO DEL  TERRITORIO   NACIONAL"/>
        <s v="FORTALECIMIENTO DE LA GESTIÓN INSTITUCIONAL DEL IGAC A NIVEL   NACIONAL"/>
        <s v="FORTALECIMIENTO DE LA INFRAESTRUCTURA FÍSICA DEL IGAC A NIVEL  NACIONAL"/>
        <s v="IMPLEMENTACIÓN DE UN SISTEMA DE GESTIÓN DOCUMENTAL EN EL IGAC A NIVEL   NACIONAL"/>
        <s v="FORTALECIMIENTO DE LOS PROCESOS DE DIFUSIÓN Y ACCESO A LA INFORMACIÓN GEOGRÁFICA A NIVEL   NACIONAL"/>
      </sharedItems>
      <fieldGroup par="27"/>
    </cacheField>
    <cacheField name="APR. INICIAL" numFmtId="164">
      <sharedItems containsSemiMixedTypes="0" containsString="0" containsNumber="1" containsInteger="1" minValue="40000000" maxValue="56125588920"/>
    </cacheField>
    <cacheField name="APR. ADICIONADA" numFmtId="164">
      <sharedItems containsSemiMixedTypes="0" containsString="0" containsNumber="1" containsInteger="1" minValue="0" maxValue="0"/>
    </cacheField>
    <cacheField name="APR. REDUCIDA" numFmtId="164">
      <sharedItems containsSemiMixedTypes="0" containsString="0" containsNumber="1" containsInteger="1" minValue="0" maxValue="0"/>
    </cacheField>
    <cacheField name="APR. VIGENTE" numFmtId="164">
      <sharedItems containsSemiMixedTypes="0" containsString="0" containsNumber="1" containsInteger="1" minValue="40000000" maxValue="56125588920"/>
    </cacheField>
    <cacheField name="APR BLOQUEADA" numFmtId="164">
      <sharedItems containsSemiMixedTypes="0" containsString="0" containsNumber="1" containsInteger="1" minValue="0" maxValue="4150000000"/>
    </cacheField>
    <cacheField name="CDP" numFmtId="164">
      <sharedItems containsSemiMixedTypes="0" containsString="0" containsNumber="1" minValue="0" maxValue="15190508280"/>
    </cacheField>
    <cacheField name="APR. DISPONIBLE" numFmtId="164">
      <sharedItems containsSemiMixedTypes="0" containsString="0" containsNumber="1" minValue="36143046" maxValue="51863190569"/>
    </cacheField>
    <cacheField name="COMPROMISO" numFmtId="164">
      <sharedItems containsSemiMixedTypes="0" containsString="0" containsNumber="1" minValue="0" maxValue="15190308280"/>
    </cacheField>
    <cacheField name="OBLIGACION" numFmtId="164">
      <sharedItems containsSemiMixedTypes="0" containsString="0" containsNumber="1" minValue="0" maxValue="15190308280"/>
    </cacheField>
    <cacheField name="ORDEN PAGO" numFmtId="164">
      <sharedItems containsSemiMixedTypes="0" containsString="0" containsNumber="1" minValue="0" maxValue="15189046634"/>
    </cacheField>
    <cacheField name="PAGOS" numFmtId="164">
      <sharedItems containsSemiMixedTypes="0" containsString="0" containsNumber="1" minValue="0" maxValue="15188992056"/>
    </cacheField>
    <cacheField name="DESCRIPCION2" numFmtId="0" databaseField="0">
      <fieldGroup par="28" base="15">
        <discretePr count="18">
          <x v="5"/>
          <x v="5"/>
          <x v="5"/>
          <x v="0"/>
          <x v="6"/>
          <x v="6"/>
          <x v="6"/>
          <x v="7"/>
          <x v="7"/>
          <x v="8"/>
          <x v="8"/>
          <x v="1"/>
          <x v="2"/>
          <x v="3"/>
          <x v="9"/>
          <x v="9"/>
          <x v="9"/>
          <x v="4"/>
        </discretePr>
        <groupItems count="10">
          <s v="ADQUISICIONES DIFERENTES DE ACTIVOS"/>
          <s v="GENERACIÓN DE ESTUDIOS DE SUELOS, TIERRAS Y APLICACIONES AGROLÓGICAS COMO INSUMO PARA EL ORDENAMIENTO INTEGRAL Y EL MANEJO SOSTENIBLE DEL TERRITORIO A NIVEL  NACIONAL"/>
          <s v="ACTUALIZACIÓN  Y GESTIÓN CATASTRAL  NACIONAL"/>
          <s v="FORTALECIMIENTO DE LA GESTIÓN DEL CONOCIMIENTO Y LA INNOVACIÓN EN EL ÁMBITO GEOGRÁFICO DEL  TERRITORIO   NACIONAL"/>
          <s v="FORTALECIMIENTO DE LOS PROCESOS DE DIFUSIÓN Y ACCESO A LA INFORMACIÓN GEOGRÁFICA A NIVEL   NACIONAL"/>
          <s v="Grupo1"/>
          <s v="Grupo2"/>
          <s v="Grupo3"/>
          <s v="Grupo4"/>
          <s v="Grupo5"/>
        </groupItems>
      </fieldGroup>
    </cacheField>
    <cacheField name="DESCRIPCION3" numFmtId="0" databaseField="0">
      <fieldGroup base="15">
        <discretePr count="18">
          <x v="0"/>
          <x v="0"/>
          <x v="0"/>
          <x v="0"/>
          <x v="0"/>
          <x v="0"/>
          <x v="0"/>
          <x v="0"/>
          <x v="0"/>
          <x v="1"/>
          <x v="1"/>
          <x v="1"/>
          <x v="1"/>
          <x v="1"/>
          <x v="1"/>
          <x v="1"/>
          <x v="1"/>
          <x v="1"/>
        </discretePr>
        <groupItems count="2">
          <s v="Grupo1"/>
          <s v="Grupo2"/>
        </groupItems>
      </fieldGroup>
    </cacheField>
    <cacheField name="Campo1" numFmtId="0" formula="CDP-COMPROMISO" databaseField="0"/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4013.35206203704" createdVersion="6" refreshedVersion="6" minRefreshableVersion="3" recordCount="59" xr:uid="{00000000-000A-0000-FFFF-FFFFD6000000}">
  <cacheSource type="worksheet">
    <worksheetSource ref="A4:AB63" sheet="Archivo_prd"/>
  </cacheSource>
  <cacheFields count="28">
    <cacheField name="UEJ" numFmtId="0">
      <sharedItems/>
    </cacheField>
    <cacheField name="NOMBRE UEJ" numFmtId="0">
      <sharedItems/>
    </cacheField>
    <cacheField name="RUBRO" numFmtId="0">
      <sharedItems/>
    </cacheField>
    <cacheField name="TIPO" numFmtId="0">
      <sharedItems/>
    </cacheField>
    <cacheField name="CTA" numFmtId="0">
      <sharedItems/>
    </cacheField>
    <cacheField name="SUB_x000a_CTA" numFmtId="0">
      <sharedItems/>
    </cacheField>
    <cacheField name="OBJ" numFmtId="0">
      <sharedItems/>
    </cacheField>
    <cacheField name="ORD" numFmtId="0">
      <sharedItems/>
    </cacheField>
    <cacheField name="SOR_x000a_ORD" numFmtId="0">
      <sharedItems/>
    </cacheField>
    <cacheField name="ITEM" numFmtId="0">
      <sharedItems/>
    </cacheField>
    <cacheField name="SUB_x000a_ITEM" numFmtId="0">
      <sharedItems containsBlank="1"/>
    </cacheField>
    <cacheField name="SUB_x000a_ITEM 2" numFmtId="0">
      <sharedItems containsBlank="1"/>
    </cacheField>
    <cacheField name="FUENTE" numFmtId="0">
      <sharedItems/>
    </cacheField>
    <cacheField name="REC" numFmtId="0">
      <sharedItems/>
    </cacheField>
    <cacheField name="SIT" numFmtId="0">
      <sharedItems/>
    </cacheField>
    <cacheField name="DESCRIPCION" numFmtId="0">
      <sharedItems count="28">
        <s v=" SERVICIO DE INFORMACIÓN GEOGRÁFICA, GEODÉSICA Y CARTOGRÁFICA "/>
        <s v=" BASE DE DATOS DEL DICCIONARIO GEOGRÁFICO "/>
        <s v=" DOCUMENTOS DE ESTUDIOS TÉCNICOS SOBRE GEOGRAFÍA "/>
        <s v=" DOCUMENTOS DE ESTUDIOS TÉCNICOS DE DESLINDES Y DE TERRITORIOS INDÍGENAS "/>
        <s v=" SERVICIO DE APOYO TÉCNICO A LAS SOLICITUDES RECIBIDAS POR LA CANCILLERÍA EN TEMAS FRONTERIZOS "/>
        <s v=" DOCUMENTOS DE INVESTIGACIÓN "/>
        <s v=" DOCUMENTOS METODOLÓGICOS "/>
        <s v=" SERVICIO DE INFORMACIÓN CARTOGRÁFICA ACTUALIZADO "/>
        <s v=" SERVICIOS DE INFORMACIÓN GEODÉSICA ACTUALIZADO "/>
        <s v=" SERVICIO DE ANÁLISIS QUÍMICOS, FÍSICOS, MINERALÓGICOS Y BIOLÓGICOS DE SUELOS "/>
        <s v=" SERVICIO DE INFORMACIÓN AGROLÓGICA "/>
        <s v=" SERVICIO DE INFORMACIÓN CATASTRAL "/>
        <s v=" SERVICIO DE AVALÚOS "/>
        <s v=" BM"/>
        <s v=" BID"/>
        <s v=" SERVICIO DE GESTIÓN DEL CONOCIMIENTO E INNOVACIÓN GEOGRÁFICA "/>
        <s v=" DOCUMENTOS NORMATIVOS "/>
        <s v=" SERVICIO DE ASISTENCIA TÉCNICA PARA LA GESTIÓN DE LOS RECURSOS GEOGRÁFICOS "/>
        <s v=" DOCUMENTOS DE PLANEACIÓN "/>
        <s v=" SERVICIO DE EDUCACIÓN INFORMAL PARA LA GESTIÓN ADMINISTRATIVA "/>
        <s v=" SERVICIOS TECNOLÓGICOS "/>
        <s v=" SERVICIO DE IMPLEMENTACIÓN SISTEMAS DE GESTIÓN "/>
        <s v=" SEDES MANTENIDAS "/>
        <s v=" SEDES AMPLIADAS "/>
        <s v=" SEDES ADECUADAS "/>
        <s v=" SERVICIO DE GESTIÓN DOCUMENTAL "/>
        <s v=" SERVICIOS DE INFORMACIÓN IMPLEMENTADOS "/>
        <s v=" DOCUMENTOS DE LINEAMIENTOS TÉCNICOS "/>
      </sharedItems>
    </cacheField>
    <cacheField name="Proyecto" numFmtId="0">
      <sharedItems containsBlank="1" count="12">
        <s v=" GENERACIÓN DE ESTUDIOS GEOGRÁFICOS E INVESTIGACIONES PARA LA CARACTERIZACIÓN, ANÁLISIS Y DELIMITACIÓN GEOGRÁFICA DEL TERRITORIO  NACIONAL"/>
        <s v=" GENERACIÓN DE ESTUDIOS GEOGRÁFICOS E INVESTIGACIONES PARA LA CARACTERIZACIÓN, ANÁLISIS Y DELIMITACIÓN GEOGRÁFICA DEL T"/>
        <s v=" LEVANTAMIENTO , GENERACIÓN Y ACTUALIZACIÓN DE LA RED GEODÉSICA Y LA CARTOGRAFÍA BÁSICA A NIVEL   NACIONAL"/>
        <s v=" GENERACIÓN DE ESTUDIOS DE SUELOS, TIERRAS Y APLICACIONES AGROLÓGICAS COMO INSUMO PARA EL ORDENAMIENTO INTEGRAL Y EL MANEJO SOSTENIBLE D"/>
        <s v=" GENERACIÓN DE ESTUDIOS DE SUELOS, TIERRAS Y APLICACIONES AGROLÓGICAS COMO INSUMO PARA EL ORDENAMIENTO INTEGRAL Y EL MANEJO SOSTENIBLE DEL TERRITORIO A NIVEL  NACIONAL"/>
        <s v=" ACTUALIZACIÓN  Y GESTIÓN CATASTRAL  NACIONAL"/>
        <m/>
        <s v=" FORTALECIMIENTO DE LA GESTIÓN DEL CONOCIMIENTO Y LA INNOVACIÓN EN EL ÁMBITO GEOGRÁFICO DEL  TERRITORIO   NACIONAL"/>
        <s v=" FORTALECIMIENTO DE LA GESTIÓN INSTITUCIONAL DEL IGAC A NIVEL   NACIONAL"/>
        <s v=" FORTALECIMIENTO DE LA INFRAESTRUCTURA FÍSICA DEL IGAC A NIVEL  NACIONAL"/>
        <s v=" IMPLEMENTACIÓN DE UN SISTEMA DE GESTIÓN DOCUMENTAL EN EL IGAC A NIVEL   NACIONAL"/>
        <s v=" FORTALECIMIENTO DE LOS PROCESOS DE DIFUSIÓN Y ACCESO A LA INFORMACIÓN GEOGRÁFICA A NIVEL   NACIONAL"/>
      </sharedItems>
    </cacheField>
    <cacheField name="APR. INICIAL" numFmtId="164">
      <sharedItems containsSemiMixedTypes="0" containsString="0" containsNumber="1" containsInteger="1" minValue="12500000" maxValue="56125588920"/>
    </cacheField>
    <cacheField name="APR. ADICIONADA" numFmtId="164">
      <sharedItems containsSemiMixedTypes="0" containsString="0" containsNumber="1" containsInteger="1" minValue="0" maxValue="1200000000"/>
    </cacheField>
    <cacheField name="APR. REDUCIDA" numFmtId="164">
      <sharedItems containsSemiMixedTypes="0" containsString="0" containsNumber="1" minValue="0" maxValue="56125588920"/>
    </cacheField>
    <cacheField name="APR. VIGENTE" numFmtId="164">
      <sharedItems containsSemiMixedTypes="0" containsString="0" containsNumber="1" minValue="0" maxValue="26635505320"/>
    </cacheField>
    <cacheField name="APR BLOQUEADA" numFmtId="164">
      <sharedItems containsSemiMixedTypes="0" containsString="0" containsNumber="1" containsInteger="1" minValue="0" maxValue="0"/>
    </cacheField>
    <cacheField name="CDP" numFmtId="164">
      <sharedItems containsSemiMixedTypes="0" containsString="0" containsNumber="1" minValue="0" maxValue="7320130020"/>
    </cacheField>
    <cacheField name="APR. DISPONIBLE" numFmtId="164">
      <sharedItems containsSemiMixedTypes="0" containsString="0" containsNumber="1" minValue="0" maxValue="22723798802"/>
    </cacheField>
    <cacheField name="COMPROMISO" numFmtId="164">
      <sharedItems containsSemiMixedTypes="0" containsString="0" containsNumber="1" minValue="0" maxValue="6769903194"/>
    </cacheField>
    <cacheField name="OBLIGACION" numFmtId="164">
      <sharedItems containsSemiMixedTypes="0" containsString="0" containsNumber="1" minValue="0" maxValue="1744011346"/>
    </cacheField>
    <cacheField name="ORDEN PAGO" numFmtId="164">
      <sharedItems containsSemiMixedTypes="0" containsString="0" containsNumber="1" minValue="0" maxValue="1697446096"/>
    </cacheField>
    <cacheField name="PAGOS" numFmtId="164">
      <sharedItems containsSemiMixedTypes="0" containsString="0" containsNumber="1" minValue="0" maxValue="1652279996"/>
    </cacheField>
  </cacheFields>
  <extLst>
    <ext xmlns:x14="http://schemas.microsoft.com/office/spreadsheetml/2009/9/main" uri="{725AE2AE-9491-48be-B2B4-4EB974FC3084}">
      <x14:pivotCacheDefinition pivotCacheId="6"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4013.353402777779" createdVersion="6" refreshedVersion="6" minRefreshableVersion="3" recordCount="663" xr:uid="{3218CCBA-B137-4059-951C-835C2E9116EF}">
  <cacheSource type="worksheet">
    <worksheetSource ref="A4:AA667" sheet="Archivo_terri"/>
  </cacheSource>
  <cacheFields count="27">
    <cacheField name="UEJ" numFmtId="0">
      <sharedItems/>
    </cacheField>
    <cacheField name="NOMBRE UEJ" numFmtId="0">
      <sharedItems count="21">
        <s v="IGAC - TERRITORIAL ATLANTICO"/>
        <s v="IGAC - TERRITORIAL BOLIVAR"/>
        <s v="IGAC - TERRITORIAL BOYACA"/>
        <s v="IGAC - TERRITORIAL CALDAS"/>
        <s v="IGAC - TERRITORIAL CAQUETA"/>
        <s v="IGAC - TERRITORIAL CAUCA"/>
        <s v="IGAC - TERRITORIAL CESAR"/>
        <s v="IGAC - TERRITORIAL CORDOBA"/>
        <s v="IGAC - TERRITORIAL CUNDINAMARCA"/>
        <s v="IGAC - TERRITORIAL GUAJIRA"/>
        <s v="IGAC - TERRITORIAL HUILA"/>
        <s v="IGAC - TERRITORIAL MAGDALENA"/>
        <s v="IGAC - TERRITORIAL META"/>
        <s v="IGAC - TERRITORIAL NARIÑO"/>
        <s v="IGAC - TERRITORIAL NORTE DE SANTANDER"/>
        <s v="IGAC - TERRITORIAL QUINDIO"/>
        <s v="IGAC - TERRITORIAL RISARALDA"/>
        <s v="IGAC - TERRITORIAL SANTANDER"/>
        <s v="IGAC - TERRITORIAL SUCRE"/>
        <s v="IGAC - TERRITORIAL TOLIMA"/>
        <s v="IGAC - TERRITORIAL VALLE"/>
      </sharedItems>
    </cacheField>
    <cacheField name="RUBRO" numFmtId="0">
      <sharedItems/>
    </cacheField>
    <cacheField name="TIPO" numFmtId="0">
      <sharedItems count="2">
        <s v="Funcionamiento"/>
        <s v="Inversión"/>
      </sharedItems>
    </cacheField>
    <cacheField name="CTA" numFmtId="0">
      <sharedItems/>
    </cacheField>
    <cacheField name="SUB_x000a_CTA" numFmtId="0">
      <sharedItems/>
    </cacheField>
    <cacheField name="OBJ" numFmtId="0">
      <sharedItems/>
    </cacheField>
    <cacheField name="ORD" numFmtId="0">
      <sharedItems/>
    </cacheField>
    <cacheField name="SOR_x000a_ORD" numFmtId="0">
      <sharedItems containsBlank="1"/>
    </cacheField>
    <cacheField name="ITEM" numFmtId="0">
      <sharedItems containsBlank="1"/>
    </cacheField>
    <cacheField name="SUB_x000a_ITEM" numFmtId="0">
      <sharedItems containsNonDate="0" containsString="0" containsBlank="1"/>
    </cacheField>
    <cacheField name="SUB_x000a_ITEM 2" numFmtId="0">
      <sharedItems containsNonDate="0" containsString="0" containsBlank="1"/>
    </cacheField>
    <cacheField name="FUENTE" numFmtId="0">
      <sharedItems/>
    </cacheField>
    <cacheField name="REC" numFmtId="0">
      <sharedItems count="3">
        <s v="10"/>
        <s v="20"/>
        <s v="11"/>
      </sharedItems>
    </cacheField>
    <cacheField name="SIT" numFmtId="0">
      <sharedItems/>
    </cacheField>
    <cacheField name="DESCRIPCION" numFmtId="0">
      <sharedItems/>
    </cacheField>
    <cacheField name="APR. INICIAL" numFmtId="164">
      <sharedItems containsSemiMixedTypes="0" containsString="0" containsNumber="1" containsInteger="1" minValue="0" maxValue="907874000"/>
    </cacheField>
    <cacheField name="APR. ADICIONADA" numFmtId="164">
      <sharedItems containsSemiMixedTypes="0" containsString="0" containsNumber="1" containsInteger="1" minValue="0" maxValue="907592109"/>
    </cacheField>
    <cacheField name="APR. REDUCIDA" numFmtId="164">
      <sharedItems containsSemiMixedTypes="0" containsString="0" containsNumber="1" containsInteger="1" minValue="0" maxValue="74026204"/>
    </cacheField>
    <cacheField name="APR. VIGENTE" numFmtId="164">
      <sharedItems containsSemiMixedTypes="0" containsString="0" containsNumber="1" containsInteger="1" minValue="0" maxValue="907874000"/>
    </cacheField>
    <cacheField name="APR BLOQUEADA" numFmtId="164">
      <sharedItems containsSemiMixedTypes="0" containsString="0" containsNumber="1" containsInteger="1" minValue="0" maxValue="0"/>
    </cacheField>
    <cacheField name="CDP" numFmtId="164">
      <sharedItems containsSemiMixedTypes="0" containsString="0" containsNumber="1" minValue="0" maxValue="907592109"/>
    </cacheField>
    <cacheField name="APR. DISPONIBLE" numFmtId="164">
      <sharedItems containsSemiMixedTypes="0" containsString="0" containsNumber="1" minValue="0" maxValue="438796706"/>
    </cacheField>
    <cacheField name="COMPROMISO" numFmtId="164">
      <sharedItems containsSemiMixedTypes="0" containsString="0" containsNumber="1" minValue="0" maxValue="706201930"/>
    </cacheField>
    <cacheField name="OBLIGACION" numFmtId="164">
      <sharedItems containsSemiMixedTypes="0" containsString="0" containsNumber="1" minValue="0" maxValue="488198539"/>
    </cacheField>
    <cacheField name="ORDEN PAGO" numFmtId="164">
      <sharedItems containsSemiMixedTypes="0" containsString="0" containsNumber="1" minValue="0" maxValue="488198539"/>
    </cacheField>
    <cacheField name="PAGOS" numFmtId="164">
      <sharedItems containsSemiMixedTypes="0" containsString="0" containsNumber="1" minValue="0" maxValue="488198539"/>
    </cacheField>
  </cacheFields>
  <extLst>
    <ext xmlns:x14="http://schemas.microsoft.com/office/spreadsheetml/2009/9/main" uri="{725AE2AE-9491-48be-B2B4-4EB974FC3084}">
      <x14:pivotCacheDefinition pivotCacheId="58726376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">
  <r>
    <x v="0"/>
    <x v="0"/>
    <x v="0"/>
    <x v="0"/>
    <x v="0"/>
    <x v="0"/>
    <x v="0"/>
    <x v="0"/>
    <x v="0"/>
  </r>
  <r>
    <x v="0"/>
    <x v="1"/>
    <x v="0"/>
    <x v="1"/>
    <x v="1"/>
    <x v="1"/>
    <x v="1"/>
    <x v="0"/>
    <x v="0"/>
  </r>
  <r>
    <x v="0"/>
    <x v="2"/>
    <x v="0"/>
    <x v="2"/>
    <x v="2"/>
    <x v="2"/>
    <x v="2"/>
    <x v="0"/>
    <x v="1"/>
  </r>
  <r>
    <x v="0"/>
    <x v="2"/>
    <x v="1"/>
    <x v="3"/>
    <x v="3"/>
    <x v="2"/>
    <x v="2"/>
    <x v="0"/>
    <x v="1"/>
  </r>
  <r>
    <x v="0"/>
    <x v="3"/>
    <x v="0"/>
    <x v="4"/>
    <x v="4"/>
    <x v="3"/>
    <x v="3"/>
    <x v="1"/>
    <x v="2"/>
  </r>
  <r>
    <x v="0"/>
    <x v="3"/>
    <x v="0"/>
    <x v="5"/>
    <x v="0"/>
    <x v="4"/>
    <x v="4"/>
    <x v="2"/>
    <x v="2"/>
  </r>
  <r>
    <x v="0"/>
    <x v="4"/>
    <x v="0"/>
    <x v="6"/>
    <x v="5"/>
    <x v="2"/>
    <x v="2"/>
    <x v="0"/>
    <x v="3"/>
  </r>
  <r>
    <x v="0"/>
    <x v="4"/>
    <x v="0"/>
    <x v="7"/>
    <x v="6"/>
    <x v="5"/>
    <x v="5"/>
    <x v="0"/>
    <x v="3"/>
  </r>
  <r>
    <x v="0"/>
    <x v="4"/>
    <x v="0"/>
    <x v="8"/>
    <x v="5"/>
    <x v="2"/>
    <x v="2"/>
    <x v="0"/>
    <x v="3"/>
  </r>
  <r>
    <x v="0"/>
    <x v="5"/>
    <x v="0"/>
    <x v="9"/>
    <x v="6"/>
    <x v="6"/>
    <x v="6"/>
    <x v="0"/>
    <x v="4"/>
  </r>
  <r>
    <x v="0"/>
    <x v="5"/>
    <x v="0"/>
    <x v="10"/>
    <x v="7"/>
    <x v="2"/>
    <x v="2"/>
    <x v="0"/>
    <x v="4"/>
  </r>
  <r>
    <x v="0"/>
    <x v="6"/>
    <x v="0"/>
    <x v="11"/>
    <x v="8"/>
    <x v="7"/>
    <x v="7"/>
    <x v="0"/>
    <x v="5"/>
  </r>
  <r>
    <x v="0"/>
    <x v="7"/>
    <x v="0"/>
    <x v="12"/>
    <x v="8"/>
    <x v="8"/>
    <x v="0"/>
    <x v="0"/>
    <x v="6"/>
  </r>
  <r>
    <x v="0"/>
    <x v="7"/>
    <x v="0"/>
    <x v="13"/>
    <x v="9"/>
    <x v="2"/>
    <x v="2"/>
    <x v="0"/>
    <x v="7"/>
  </r>
  <r>
    <x v="0"/>
    <x v="7"/>
    <x v="0"/>
    <x v="14"/>
    <x v="0"/>
    <x v="9"/>
    <x v="8"/>
    <x v="0"/>
    <x v="4"/>
  </r>
  <r>
    <x v="0"/>
    <x v="7"/>
    <x v="0"/>
    <x v="15"/>
    <x v="5"/>
    <x v="2"/>
    <x v="2"/>
    <x v="0"/>
    <x v="6"/>
  </r>
  <r>
    <x v="0"/>
    <x v="7"/>
    <x v="0"/>
    <x v="16"/>
    <x v="10"/>
    <x v="2"/>
    <x v="2"/>
    <x v="0"/>
    <x v="8"/>
  </r>
  <r>
    <x v="0"/>
    <x v="7"/>
    <x v="0"/>
    <x v="17"/>
    <x v="7"/>
    <x v="10"/>
    <x v="9"/>
    <x v="0"/>
    <x v="7"/>
  </r>
  <r>
    <x v="0"/>
    <x v="7"/>
    <x v="0"/>
    <x v="18"/>
    <x v="11"/>
    <x v="11"/>
    <x v="10"/>
    <x v="0"/>
    <x v="9"/>
  </r>
  <r>
    <x v="0"/>
    <x v="7"/>
    <x v="0"/>
    <x v="19"/>
    <x v="12"/>
    <x v="12"/>
    <x v="11"/>
    <x v="0"/>
    <x v="9"/>
  </r>
  <r>
    <x v="0"/>
    <x v="7"/>
    <x v="0"/>
    <x v="20"/>
    <x v="0"/>
    <x v="2"/>
    <x v="2"/>
    <x v="0"/>
    <x v="10"/>
  </r>
  <r>
    <x v="0"/>
    <x v="8"/>
    <x v="0"/>
    <x v="21"/>
    <x v="13"/>
    <x v="13"/>
    <x v="12"/>
    <x v="0"/>
    <x v="11"/>
  </r>
  <r>
    <x v="1"/>
    <x v="9"/>
    <x v="0"/>
    <x v="22"/>
    <x v="14"/>
    <x v="14"/>
    <x v="13"/>
    <x v="3"/>
    <x v="0"/>
  </r>
  <r>
    <x v="1"/>
    <x v="9"/>
    <x v="0"/>
    <x v="23"/>
    <x v="15"/>
    <x v="15"/>
    <x v="14"/>
    <x v="4"/>
    <x v="0"/>
  </r>
  <r>
    <x v="1"/>
    <x v="9"/>
    <x v="0"/>
    <x v="24"/>
    <x v="16"/>
    <x v="2"/>
    <x v="2"/>
    <x v="5"/>
    <x v="2"/>
  </r>
  <r>
    <x v="1"/>
    <x v="9"/>
    <x v="0"/>
    <x v="25"/>
    <x v="17"/>
    <x v="2"/>
    <x v="2"/>
    <x v="6"/>
    <x v="2"/>
  </r>
  <r>
    <x v="1"/>
    <x v="9"/>
    <x v="0"/>
    <x v="26"/>
    <x v="18"/>
    <x v="16"/>
    <x v="15"/>
    <x v="7"/>
    <x v="2"/>
  </r>
  <r>
    <x v="1"/>
    <x v="9"/>
    <x v="0"/>
    <x v="27"/>
    <x v="8"/>
    <x v="17"/>
    <x v="10"/>
    <x v="0"/>
    <x v="2"/>
  </r>
  <r>
    <x v="1"/>
    <x v="9"/>
    <x v="0"/>
    <x v="28"/>
    <x v="19"/>
    <x v="18"/>
    <x v="16"/>
    <x v="0"/>
    <x v="5"/>
  </r>
  <r>
    <x v="2"/>
    <x v="0"/>
    <x v="2"/>
    <x v="29"/>
    <x v="20"/>
    <x v="19"/>
    <x v="17"/>
    <x v="0"/>
    <x v="0"/>
  </r>
  <r>
    <x v="2"/>
    <x v="0"/>
    <x v="3"/>
    <x v="30"/>
    <x v="5"/>
    <x v="2"/>
    <x v="2"/>
    <x v="0"/>
    <x v="0"/>
  </r>
  <r>
    <x v="2"/>
    <x v="0"/>
    <x v="4"/>
    <x v="31"/>
    <x v="21"/>
    <x v="2"/>
    <x v="2"/>
    <x v="0"/>
    <x v="0"/>
  </r>
  <r>
    <x v="2"/>
    <x v="0"/>
    <x v="5"/>
    <x v="32"/>
    <x v="22"/>
    <x v="20"/>
    <x v="18"/>
    <x v="0"/>
    <x v="0"/>
  </r>
  <r>
    <x v="2"/>
    <x v="0"/>
    <x v="6"/>
    <x v="33"/>
    <x v="23"/>
    <x v="6"/>
    <x v="19"/>
    <x v="0"/>
    <x v="0"/>
  </r>
  <r>
    <x v="2"/>
    <x v="0"/>
    <x v="7"/>
    <x v="34"/>
    <x v="20"/>
    <x v="19"/>
    <x v="17"/>
    <x v="0"/>
    <x v="0"/>
  </r>
  <r>
    <x v="2"/>
    <x v="0"/>
    <x v="8"/>
    <x v="35"/>
    <x v="19"/>
    <x v="2"/>
    <x v="2"/>
    <x v="0"/>
    <x v="0"/>
  </r>
  <r>
    <x v="2"/>
    <x v="1"/>
    <x v="9"/>
    <x v="36"/>
    <x v="24"/>
    <x v="21"/>
    <x v="20"/>
    <x v="0"/>
    <x v="0"/>
  </r>
  <r>
    <x v="2"/>
    <x v="1"/>
    <x v="10"/>
    <x v="37"/>
    <x v="0"/>
    <x v="2"/>
    <x v="2"/>
    <x v="0"/>
    <x v="0"/>
  </r>
  <r>
    <x v="2"/>
    <x v="1"/>
    <x v="10"/>
    <x v="38"/>
    <x v="25"/>
    <x v="2"/>
    <x v="2"/>
    <x v="0"/>
    <x v="0"/>
  </r>
  <r>
    <x v="2"/>
    <x v="1"/>
    <x v="10"/>
    <x v="39"/>
    <x v="10"/>
    <x v="2"/>
    <x v="2"/>
    <x v="0"/>
    <x v="0"/>
  </r>
  <r>
    <x v="2"/>
    <x v="1"/>
    <x v="10"/>
    <x v="40"/>
    <x v="10"/>
    <x v="2"/>
    <x v="2"/>
    <x v="0"/>
    <x v="0"/>
  </r>
  <r>
    <x v="2"/>
    <x v="1"/>
    <x v="10"/>
    <x v="41"/>
    <x v="26"/>
    <x v="21"/>
    <x v="21"/>
    <x v="0"/>
    <x v="0"/>
  </r>
  <r>
    <x v="2"/>
    <x v="1"/>
    <x v="10"/>
    <x v="42"/>
    <x v="27"/>
    <x v="2"/>
    <x v="2"/>
    <x v="0"/>
    <x v="0"/>
  </r>
  <r>
    <x v="2"/>
    <x v="1"/>
    <x v="11"/>
    <x v="37"/>
    <x v="0"/>
    <x v="2"/>
    <x v="2"/>
    <x v="0"/>
    <x v="0"/>
  </r>
  <r>
    <x v="2"/>
    <x v="1"/>
    <x v="11"/>
    <x v="43"/>
    <x v="28"/>
    <x v="22"/>
    <x v="22"/>
    <x v="0"/>
    <x v="0"/>
  </r>
  <r>
    <x v="2"/>
    <x v="1"/>
    <x v="11"/>
    <x v="44"/>
    <x v="29"/>
    <x v="2"/>
    <x v="2"/>
    <x v="0"/>
    <x v="0"/>
  </r>
  <r>
    <x v="2"/>
    <x v="1"/>
    <x v="11"/>
    <x v="45"/>
    <x v="28"/>
    <x v="23"/>
    <x v="23"/>
    <x v="0"/>
    <x v="0"/>
  </r>
  <r>
    <x v="2"/>
    <x v="2"/>
    <x v="12"/>
    <x v="46"/>
    <x v="30"/>
    <x v="24"/>
    <x v="24"/>
    <x v="0"/>
    <x v="1"/>
  </r>
  <r>
    <x v="2"/>
    <x v="2"/>
    <x v="13"/>
    <x v="47"/>
    <x v="31"/>
    <x v="25"/>
    <x v="25"/>
    <x v="0"/>
    <x v="1"/>
  </r>
  <r>
    <x v="2"/>
    <x v="3"/>
    <x v="14"/>
    <x v="48"/>
    <x v="5"/>
    <x v="8"/>
    <x v="26"/>
    <x v="8"/>
    <x v="2"/>
  </r>
  <r>
    <x v="2"/>
    <x v="3"/>
    <x v="14"/>
    <x v="49"/>
    <x v="32"/>
    <x v="2"/>
    <x v="2"/>
    <x v="9"/>
    <x v="2"/>
  </r>
  <r>
    <x v="2"/>
    <x v="3"/>
    <x v="14"/>
    <x v="50"/>
    <x v="33"/>
    <x v="26"/>
    <x v="27"/>
    <x v="10"/>
    <x v="2"/>
  </r>
  <r>
    <x v="2"/>
    <x v="3"/>
    <x v="14"/>
    <x v="51"/>
    <x v="0"/>
    <x v="27"/>
    <x v="28"/>
    <x v="11"/>
    <x v="2"/>
  </r>
  <r>
    <x v="2"/>
    <x v="3"/>
    <x v="14"/>
    <x v="52"/>
    <x v="0"/>
    <x v="4"/>
    <x v="4"/>
    <x v="2"/>
    <x v="2"/>
  </r>
  <r>
    <x v="2"/>
    <x v="3"/>
    <x v="15"/>
    <x v="53"/>
    <x v="34"/>
    <x v="3"/>
    <x v="29"/>
    <x v="1"/>
    <x v="2"/>
  </r>
  <r>
    <x v="2"/>
    <x v="6"/>
    <x v="16"/>
    <x v="54"/>
    <x v="0"/>
    <x v="0"/>
    <x v="0"/>
    <x v="0"/>
    <x v="5"/>
  </r>
  <r>
    <x v="2"/>
    <x v="6"/>
    <x v="17"/>
    <x v="55"/>
    <x v="35"/>
    <x v="7"/>
    <x v="30"/>
    <x v="0"/>
    <x v="5"/>
  </r>
  <r>
    <x v="2"/>
    <x v="6"/>
    <x v="18"/>
    <x v="56"/>
    <x v="5"/>
    <x v="2"/>
    <x v="2"/>
    <x v="0"/>
    <x v="5"/>
  </r>
  <r>
    <x v="2"/>
    <x v="7"/>
    <x v="19"/>
    <x v="57"/>
    <x v="7"/>
    <x v="28"/>
    <x v="31"/>
    <x v="0"/>
    <x v="9"/>
  </r>
  <r>
    <x v="2"/>
    <x v="7"/>
    <x v="20"/>
    <x v="58"/>
    <x v="5"/>
    <x v="2"/>
    <x v="2"/>
    <x v="0"/>
    <x v="7"/>
  </r>
  <r>
    <x v="2"/>
    <x v="7"/>
    <x v="20"/>
    <x v="59"/>
    <x v="5"/>
    <x v="2"/>
    <x v="2"/>
    <x v="0"/>
    <x v="7"/>
  </r>
  <r>
    <x v="2"/>
    <x v="7"/>
    <x v="21"/>
    <x v="60"/>
    <x v="0"/>
    <x v="2"/>
    <x v="2"/>
    <x v="0"/>
    <x v="7"/>
  </r>
  <r>
    <x v="2"/>
    <x v="7"/>
    <x v="22"/>
    <x v="61"/>
    <x v="36"/>
    <x v="2"/>
    <x v="2"/>
    <x v="0"/>
    <x v="12"/>
  </r>
  <r>
    <x v="2"/>
    <x v="4"/>
    <x v="23"/>
    <x v="62"/>
    <x v="5"/>
    <x v="2"/>
    <x v="2"/>
    <x v="0"/>
    <x v="3"/>
  </r>
  <r>
    <x v="2"/>
    <x v="4"/>
    <x v="24"/>
    <x v="63"/>
    <x v="5"/>
    <x v="2"/>
    <x v="2"/>
    <x v="0"/>
    <x v="3"/>
  </r>
  <r>
    <x v="2"/>
    <x v="4"/>
    <x v="25"/>
    <x v="64"/>
    <x v="6"/>
    <x v="5"/>
    <x v="5"/>
    <x v="0"/>
    <x v="3"/>
  </r>
  <r>
    <x v="2"/>
    <x v="8"/>
    <x v="26"/>
    <x v="65"/>
    <x v="0"/>
    <x v="29"/>
    <x v="32"/>
    <x v="0"/>
    <x v="11"/>
  </r>
  <r>
    <x v="2"/>
    <x v="8"/>
    <x v="27"/>
    <x v="66"/>
    <x v="0"/>
    <x v="2"/>
    <x v="2"/>
    <x v="0"/>
    <x v="11"/>
  </r>
  <r>
    <x v="2"/>
    <x v="5"/>
    <x v="27"/>
    <x v="66"/>
    <x v="37"/>
    <x v="30"/>
    <x v="33"/>
    <x v="0"/>
    <x v="4"/>
  </r>
  <r>
    <x v="2"/>
    <x v="5"/>
    <x v="28"/>
    <x v="67"/>
    <x v="5"/>
    <x v="31"/>
    <x v="34"/>
    <x v="0"/>
    <x v="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0">
  <r>
    <x v="0"/>
    <x v="0"/>
    <x v="0"/>
    <x v="0"/>
    <x v="0"/>
    <x v="0"/>
    <x v="0"/>
    <m/>
    <x v="0"/>
    <x v="0"/>
  </r>
  <r>
    <x v="0"/>
    <x v="0"/>
    <x v="1"/>
    <x v="1"/>
    <x v="1"/>
    <x v="1"/>
    <x v="1"/>
    <m/>
    <x v="0"/>
    <x v="0"/>
  </r>
  <r>
    <x v="0"/>
    <x v="0"/>
    <x v="2"/>
    <x v="2"/>
    <x v="2"/>
    <x v="1"/>
    <x v="1"/>
    <m/>
    <x v="0"/>
    <x v="0"/>
  </r>
  <r>
    <x v="0"/>
    <x v="0"/>
    <x v="3"/>
    <x v="3"/>
    <x v="3"/>
    <x v="2"/>
    <x v="2"/>
    <m/>
    <x v="0"/>
    <x v="0"/>
  </r>
  <r>
    <x v="0"/>
    <x v="0"/>
    <x v="4"/>
    <x v="4"/>
    <x v="4"/>
    <x v="3"/>
    <x v="3"/>
    <m/>
    <x v="0"/>
    <x v="0"/>
  </r>
  <r>
    <x v="0"/>
    <x v="0"/>
    <x v="5"/>
    <x v="5"/>
    <x v="0"/>
    <x v="0"/>
    <x v="0"/>
    <m/>
    <x v="0"/>
    <x v="0"/>
  </r>
  <r>
    <x v="0"/>
    <x v="0"/>
    <x v="6"/>
    <x v="6"/>
    <x v="5"/>
    <x v="1"/>
    <x v="1"/>
    <m/>
    <x v="0"/>
    <x v="0"/>
  </r>
  <r>
    <x v="1"/>
    <x v="0"/>
    <x v="7"/>
    <x v="7"/>
    <x v="6"/>
    <x v="4"/>
    <x v="4"/>
    <m/>
    <x v="0"/>
    <x v="1"/>
  </r>
  <r>
    <x v="0"/>
    <x v="1"/>
    <x v="8"/>
    <x v="8"/>
    <x v="7"/>
    <x v="5"/>
    <x v="5"/>
    <m/>
    <x v="0"/>
    <x v="0"/>
  </r>
  <r>
    <x v="0"/>
    <x v="1"/>
    <x v="9"/>
    <x v="9"/>
    <x v="6"/>
    <x v="1"/>
    <x v="1"/>
    <m/>
    <x v="0"/>
    <x v="0"/>
  </r>
  <r>
    <x v="0"/>
    <x v="1"/>
    <x v="9"/>
    <x v="10"/>
    <x v="8"/>
    <x v="1"/>
    <x v="1"/>
    <m/>
    <x v="0"/>
    <x v="0"/>
  </r>
  <r>
    <x v="0"/>
    <x v="1"/>
    <x v="9"/>
    <x v="11"/>
    <x v="9"/>
    <x v="1"/>
    <x v="1"/>
    <m/>
    <x v="0"/>
    <x v="0"/>
  </r>
  <r>
    <x v="0"/>
    <x v="1"/>
    <x v="9"/>
    <x v="12"/>
    <x v="9"/>
    <x v="1"/>
    <x v="1"/>
    <m/>
    <x v="0"/>
    <x v="0"/>
  </r>
  <r>
    <x v="0"/>
    <x v="1"/>
    <x v="9"/>
    <x v="13"/>
    <x v="10"/>
    <x v="5"/>
    <x v="6"/>
    <m/>
    <x v="0"/>
    <x v="0"/>
  </r>
  <r>
    <x v="0"/>
    <x v="1"/>
    <x v="9"/>
    <x v="14"/>
    <x v="11"/>
    <x v="1"/>
    <x v="1"/>
    <m/>
    <x v="0"/>
    <x v="0"/>
  </r>
  <r>
    <x v="0"/>
    <x v="1"/>
    <x v="10"/>
    <x v="9"/>
    <x v="6"/>
    <x v="1"/>
    <x v="1"/>
    <m/>
    <x v="0"/>
    <x v="0"/>
  </r>
  <r>
    <x v="0"/>
    <x v="1"/>
    <x v="10"/>
    <x v="15"/>
    <x v="12"/>
    <x v="6"/>
    <x v="7"/>
    <m/>
    <x v="0"/>
    <x v="0"/>
  </r>
  <r>
    <x v="0"/>
    <x v="1"/>
    <x v="10"/>
    <x v="16"/>
    <x v="13"/>
    <x v="1"/>
    <x v="1"/>
    <m/>
    <x v="0"/>
    <x v="0"/>
  </r>
  <r>
    <x v="0"/>
    <x v="1"/>
    <x v="10"/>
    <x v="17"/>
    <x v="12"/>
    <x v="7"/>
    <x v="8"/>
    <m/>
    <x v="0"/>
    <x v="0"/>
  </r>
  <r>
    <x v="1"/>
    <x v="1"/>
    <x v="7"/>
    <x v="18"/>
    <x v="14"/>
    <x v="8"/>
    <x v="9"/>
    <m/>
    <x v="0"/>
    <x v="0"/>
  </r>
  <r>
    <x v="0"/>
    <x v="2"/>
    <x v="11"/>
    <x v="19"/>
    <x v="15"/>
    <x v="9"/>
    <x v="10"/>
    <m/>
    <x v="1"/>
    <x v="0"/>
  </r>
  <r>
    <x v="0"/>
    <x v="2"/>
    <x v="12"/>
    <x v="20"/>
    <x v="16"/>
    <x v="10"/>
    <x v="11"/>
    <m/>
    <x v="1"/>
    <x v="0"/>
  </r>
  <r>
    <x v="1"/>
    <x v="2"/>
    <x v="7"/>
    <x v="21"/>
    <x v="17"/>
    <x v="1"/>
    <x v="1"/>
    <m/>
    <x v="1"/>
    <x v="0"/>
  </r>
  <r>
    <x v="1"/>
    <x v="2"/>
    <x v="13"/>
    <x v="22"/>
    <x v="18"/>
    <x v="1"/>
    <x v="1"/>
    <m/>
    <x v="1"/>
    <x v="0"/>
  </r>
  <r>
    <x v="0"/>
    <x v="3"/>
    <x v="14"/>
    <x v="23"/>
    <x v="1"/>
    <x v="11"/>
    <x v="12"/>
    <s v="MASORA_x000a_ Soacha. _x000a_ En SPI se registra un avance del 40% tomado con respecto a la meta del cuatrenio (5) que está en el plan de acción pero debería ir al 100%. Por lo anterior en el mes de junio se realizará el ajuste correspondiente en SPI."/>
    <x v="2"/>
    <x v="0"/>
  </r>
  <r>
    <x v="0"/>
    <x v="3"/>
    <x v="14"/>
    <x v="24"/>
    <x v="19"/>
    <x v="1"/>
    <x v="1"/>
    <s v="El avance cuantitativo se reportará en enero/21, cuando entre en vigencia la información del área intervenida en 2020."/>
    <x v="2"/>
    <x v="0"/>
  </r>
  <r>
    <x v="0"/>
    <x v="3"/>
    <x v="14"/>
    <x v="25"/>
    <x v="20"/>
    <x v="12"/>
    <x v="13"/>
    <s v="Meta aprobada PA 840.348"/>
    <x v="2"/>
    <x v="0"/>
  </r>
  <r>
    <x v="0"/>
    <x v="3"/>
    <x v="14"/>
    <x v="26"/>
    <x v="6"/>
    <x v="13"/>
    <x v="14"/>
    <s v="Solicitudes recibidas 1206 y atendidas 545 acumulado a mayo, sin embargo en SPI se cargo lo correspondiente al como en los anteriores meses pero el acumulado a mayo es 45,0%. Cabe aclarar que este porcentaje puede variar mensualmente de acuerdo a las solicitudes recibidas y atendidas."/>
    <x v="2"/>
    <x v="1"/>
  </r>
  <r>
    <x v="0"/>
    <x v="3"/>
    <x v="14"/>
    <x v="27"/>
    <x v="6"/>
    <x v="14"/>
    <x v="15"/>
    <s v="Se actualizó la información del geoportal y datos abiertos, con la información correspondiente al mes de abril de 2020"/>
    <x v="2"/>
    <x v="0"/>
  </r>
  <r>
    <x v="0"/>
    <x v="3"/>
    <x v="15"/>
    <x v="28"/>
    <x v="21"/>
    <x v="15"/>
    <x v="16"/>
    <s v="Meta aprobada PA 2020 es 7358 avalúos"/>
    <x v="2"/>
    <x v="0"/>
  </r>
  <r>
    <x v="1"/>
    <x v="3"/>
    <x v="7"/>
    <x v="29"/>
    <x v="22"/>
    <x v="15"/>
    <x v="17"/>
    <s v="Meta aprobada PA 2020 es 7358 avalúos"/>
    <x v="2"/>
    <x v="0"/>
  </r>
  <r>
    <x v="1"/>
    <x v="3"/>
    <x v="7"/>
    <x v="30"/>
    <x v="6"/>
    <x v="14"/>
    <x v="15"/>
    <s v="Se actualizó la información del geoportal y datos abiertos, con la información correspondiente al mes de abril de 2020"/>
    <x v="2"/>
    <x v="0"/>
  </r>
  <r>
    <x v="0"/>
    <x v="4"/>
    <x v="16"/>
    <x v="31"/>
    <x v="6"/>
    <x v="4"/>
    <x v="4"/>
    <m/>
    <x v="3"/>
    <x v="0"/>
  </r>
  <r>
    <x v="0"/>
    <x v="4"/>
    <x v="17"/>
    <x v="32"/>
    <x v="23"/>
    <x v="16"/>
    <x v="18"/>
    <m/>
    <x v="3"/>
    <x v="0"/>
  </r>
  <r>
    <x v="0"/>
    <x v="4"/>
    <x v="18"/>
    <x v="33"/>
    <x v="1"/>
    <x v="1"/>
    <x v="1"/>
    <m/>
    <x v="3"/>
    <x v="0"/>
  </r>
  <r>
    <x v="1"/>
    <x v="4"/>
    <x v="7"/>
    <x v="34"/>
    <x v="24"/>
    <x v="16"/>
    <x v="19"/>
    <m/>
    <x v="3"/>
    <x v="0"/>
  </r>
  <r>
    <x v="0"/>
    <x v="5"/>
    <x v="19"/>
    <x v="35"/>
    <x v="25"/>
    <x v="17"/>
    <x v="20"/>
    <m/>
    <x v="4"/>
    <x v="1"/>
  </r>
  <r>
    <x v="0"/>
    <x v="5"/>
    <x v="20"/>
    <x v="36"/>
    <x v="1"/>
    <x v="1"/>
    <x v="1"/>
    <m/>
    <x v="5"/>
    <x v="0"/>
  </r>
  <r>
    <x v="0"/>
    <x v="5"/>
    <x v="20"/>
    <x v="37"/>
    <x v="1"/>
    <x v="1"/>
    <x v="1"/>
    <m/>
    <x v="5"/>
    <x v="0"/>
  </r>
  <r>
    <x v="0"/>
    <x v="5"/>
    <x v="21"/>
    <x v="38"/>
    <x v="6"/>
    <x v="1"/>
    <x v="1"/>
    <m/>
    <x v="5"/>
    <x v="0"/>
  </r>
  <r>
    <x v="0"/>
    <x v="5"/>
    <x v="22"/>
    <x v="39"/>
    <x v="26"/>
    <x v="1"/>
    <x v="1"/>
    <m/>
    <x v="6"/>
    <x v="0"/>
  </r>
  <r>
    <x v="1"/>
    <x v="5"/>
    <x v="7"/>
    <x v="40"/>
    <x v="24"/>
    <x v="11"/>
    <x v="4"/>
    <m/>
    <x v="7"/>
    <x v="0"/>
  </r>
  <r>
    <x v="1"/>
    <x v="5"/>
    <x v="7"/>
    <x v="41"/>
    <x v="27"/>
    <x v="1"/>
    <x v="1"/>
    <m/>
    <x v="5"/>
    <x v="0"/>
  </r>
  <r>
    <x v="1"/>
    <x v="5"/>
    <x v="7"/>
    <x v="42"/>
    <x v="6"/>
    <x v="18"/>
    <x v="21"/>
    <m/>
    <x v="8"/>
    <x v="1"/>
  </r>
  <r>
    <x v="1"/>
    <x v="5"/>
    <x v="7"/>
    <x v="43"/>
    <x v="1"/>
    <x v="1"/>
    <x v="1"/>
    <m/>
    <x v="7"/>
    <x v="0"/>
  </r>
  <r>
    <x v="1"/>
    <x v="5"/>
    <x v="7"/>
    <x v="44"/>
    <x v="9"/>
    <x v="1"/>
    <x v="1"/>
    <m/>
    <x v="9"/>
    <x v="0"/>
  </r>
  <r>
    <x v="1"/>
    <x v="5"/>
    <x v="7"/>
    <x v="45"/>
    <x v="25"/>
    <x v="19"/>
    <x v="22"/>
    <m/>
    <x v="5"/>
    <x v="1"/>
  </r>
  <r>
    <x v="1"/>
    <x v="5"/>
    <x v="7"/>
    <x v="46"/>
    <x v="28"/>
    <x v="20"/>
    <x v="23"/>
    <m/>
    <x v="4"/>
    <x v="0"/>
  </r>
  <r>
    <x v="1"/>
    <x v="5"/>
    <x v="7"/>
    <x v="47"/>
    <x v="29"/>
    <x v="21"/>
    <x v="24"/>
    <m/>
    <x v="4"/>
    <x v="0"/>
  </r>
  <r>
    <x v="1"/>
    <x v="5"/>
    <x v="7"/>
    <x v="48"/>
    <x v="6"/>
    <x v="1"/>
    <x v="1"/>
    <m/>
    <x v="10"/>
    <x v="0"/>
  </r>
  <r>
    <x v="0"/>
    <x v="6"/>
    <x v="23"/>
    <x v="49"/>
    <x v="1"/>
    <x v="1"/>
    <x v="1"/>
    <m/>
    <x v="11"/>
    <x v="0"/>
  </r>
  <r>
    <x v="0"/>
    <x v="6"/>
    <x v="24"/>
    <x v="50"/>
    <x v="1"/>
    <x v="1"/>
    <x v="1"/>
    <m/>
    <x v="11"/>
    <x v="0"/>
  </r>
  <r>
    <x v="0"/>
    <x v="6"/>
    <x v="25"/>
    <x v="51"/>
    <x v="30"/>
    <x v="22"/>
    <x v="25"/>
    <m/>
    <x v="11"/>
    <x v="0"/>
  </r>
  <r>
    <x v="1"/>
    <x v="6"/>
    <x v="7"/>
    <x v="52"/>
    <x v="1"/>
    <x v="1"/>
    <x v="1"/>
    <m/>
    <x v="11"/>
    <x v="0"/>
  </r>
  <r>
    <x v="1"/>
    <x v="6"/>
    <x v="7"/>
    <x v="53"/>
    <x v="30"/>
    <x v="22"/>
    <x v="25"/>
    <m/>
    <x v="11"/>
    <x v="0"/>
  </r>
  <r>
    <x v="1"/>
    <x v="6"/>
    <x v="7"/>
    <x v="54"/>
    <x v="1"/>
    <x v="1"/>
    <x v="1"/>
    <m/>
    <x v="11"/>
    <x v="0"/>
  </r>
  <r>
    <x v="0"/>
    <x v="7"/>
    <x v="26"/>
    <x v="55"/>
    <x v="6"/>
    <x v="23"/>
    <x v="26"/>
    <m/>
    <x v="12"/>
    <x v="0"/>
  </r>
  <r>
    <x v="0"/>
    <x v="7"/>
    <x v="27"/>
    <x v="56"/>
    <x v="6"/>
    <x v="1"/>
    <x v="1"/>
    <m/>
    <x v="12"/>
    <x v="0"/>
  </r>
  <r>
    <x v="1"/>
    <x v="7"/>
    <x v="7"/>
    <x v="57"/>
    <x v="31"/>
    <x v="24"/>
    <x v="27"/>
    <m/>
    <x v="12"/>
    <x v="1"/>
  </r>
  <r>
    <x v="0"/>
    <x v="8"/>
    <x v="27"/>
    <x v="56"/>
    <x v="32"/>
    <x v="25"/>
    <x v="28"/>
    <m/>
    <x v="8"/>
    <x v="0"/>
  </r>
  <r>
    <x v="0"/>
    <x v="8"/>
    <x v="28"/>
    <x v="58"/>
    <x v="1"/>
    <x v="26"/>
    <x v="29"/>
    <m/>
    <x v="8"/>
    <x v="0"/>
  </r>
  <r>
    <x v="1"/>
    <x v="8"/>
    <x v="7"/>
    <x v="59"/>
    <x v="30"/>
    <x v="3"/>
    <x v="30"/>
    <m/>
    <x v="8"/>
    <x v="0"/>
  </r>
  <r>
    <x v="1"/>
    <x v="8"/>
    <x v="7"/>
    <x v="60"/>
    <x v="25"/>
    <x v="1"/>
    <x v="1"/>
    <m/>
    <x v="8"/>
    <x v="1"/>
  </r>
  <r>
    <x v="2"/>
    <x v="9"/>
    <x v="7"/>
    <x v="61"/>
    <x v="33"/>
    <x v="27"/>
    <x v="31"/>
    <s v="101.437 ha de cartografía generada correspondiente a los municipios de María La Baja (Bolívar) y Río Blanco (Tolima)._x000a__x000a_El 23% de la meta para 2020 corresponde a 20.253.667,78 ha "/>
    <x v="0"/>
    <x v="1"/>
  </r>
  <r>
    <x v="2"/>
    <x v="9"/>
    <x v="7"/>
    <x v="62"/>
    <x v="34"/>
    <x v="28"/>
    <x v="32"/>
    <s v="130.748 ha de estudios de caracterización geográfica (municipios de Gámeza, Socha, Socotá, Tasco, Sativasur, Betéitiva, y Cerinza del departamento de Boyacá)"/>
    <x v="0"/>
    <x v="1"/>
  </r>
  <r>
    <x v="2"/>
    <x v="9"/>
    <x v="7"/>
    <x v="63"/>
    <x v="35"/>
    <x v="1"/>
    <x v="1"/>
    <s v="Información disponible  el 1ro. de enero de cada año, momento en el cual se ha efectuado la inscripción en la base nacional catastral y entra en vigencia la información resultante del proceso de actualización o formación catastral multipropósito._x000a__x000a_El 20,1% corresponde a 21.000.000 ha, de las cuales se preveé la actualización de 7.512.863ha para la vigencia 2020 (36% de la meta 2020)"/>
    <x v="2"/>
    <x v="1"/>
  </r>
  <r>
    <x v="2"/>
    <x v="9"/>
    <x v="7"/>
    <x v="64"/>
    <x v="36"/>
    <x v="1"/>
    <x v="1"/>
    <s v="Información disponible el 1ro. de enero de cada año, momento en el cual se ha efectuado la inscripción en la base nacional catastral y entra en vigencia la información resultante del proceso de actualización o formación catastral multipropósito._x000a__x000a_El 19,9% corresponde a 7.777.870 ha, de las cuales se preveé la actualización de 999.718ha para la vigencia 2020 (12,8% de la meta 2020)"/>
    <x v="2"/>
    <x v="1"/>
  </r>
  <r>
    <x v="2"/>
    <x v="9"/>
    <x v="7"/>
    <x v="65"/>
    <x v="37"/>
    <x v="29"/>
    <x v="33"/>
    <s v="La meta del 30% corresponde a la actividad &quot;avances en el sistema de transición&quot; que contiene los siguientes componentes:_x000a__x000a_*NUPRE_x000a_*Interrelación catastro-registro_x000a_*Ajustes CICA_x000a_*Insumos_x000a_*LADM_COL_x000a_*Diagnóstico SNC_x000a_"/>
    <x v="2"/>
    <x v="1"/>
  </r>
  <r>
    <x v="2"/>
    <x v="9"/>
    <x v="7"/>
    <x v="66"/>
    <x v="24"/>
    <x v="30"/>
    <x v="23"/>
    <m/>
    <x v="2"/>
    <x v="0"/>
  </r>
  <r>
    <x v="2"/>
    <x v="9"/>
    <x v="7"/>
    <x v="67"/>
    <x v="5"/>
    <x v="31"/>
    <x v="34"/>
    <m/>
    <x v="3"/>
    <x v="0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">
  <r>
    <d v="2000-03-04T00:00:00"/>
    <s v="INSTITUTO GEOGRAFICO AGUSTIN CODAZZI - IGAC"/>
    <s v="A-01-01-01"/>
    <s v="A"/>
    <n v="1"/>
    <n v="1"/>
    <n v="1"/>
    <m/>
    <m/>
    <m/>
    <m/>
    <m/>
    <s v="Nación"/>
    <x v="0"/>
    <s v="CSF"/>
    <x v="0"/>
    <n v="32659000000"/>
    <n v="0"/>
    <n v="0"/>
    <n v="32659000000"/>
    <n v="0"/>
    <n v="15190508280"/>
    <n v="17468491720"/>
    <n v="15190308280"/>
    <n v="15190308280"/>
    <n v="15189046634"/>
    <n v="15188992056"/>
  </r>
  <r>
    <d v="2000-03-04T00:00:00"/>
    <s v="INSTITUTO GEOGRAFICO AGUSTIN CODAZZI - IGAC"/>
    <s v="A-01-01-02"/>
    <s v="A"/>
    <n v="1"/>
    <n v="1"/>
    <n v="2"/>
    <m/>
    <m/>
    <m/>
    <m/>
    <m/>
    <s v="Nación"/>
    <x v="0"/>
    <s v="CSF"/>
    <x v="1"/>
    <n v="11340000000"/>
    <n v="0"/>
    <n v="0"/>
    <n v="11340000000"/>
    <n v="0"/>
    <n v="5778643883"/>
    <n v="5561356117"/>
    <n v="5770150810"/>
    <n v="5770150810"/>
    <n v="5770150810"/>
    <n v="5770150810"/>
  </r>
  <r>
    <d v="2000-03-04T00:00:00"/>
    <s v="INSTITUTO GEOGRAFICO AGUSTIN CODAZZI - IGAC"/>
    <s v="A-01-01-03"/>
    <s v="A"/>
    <n v="1"/>
    <n v="1"/>
    <n v="3"/>
    <m/>
    <m/>
    <m/>
    <m/>
    <m/>
    <s v="Nación"/>
    <x v="0"/>
    <s v="CSF"/>
    <x v="2"/>
    <n v="1701000000"/>
    <n v="0"/>
    <n v="0"/>
    <n v="1701000000"/>
    <n v="0"/>
    <n v="1275963474"/>
    <n v="425036526"/>
    <n v="1275963474"/>
    <n v="1275963474"/>
    <n v="1274839317"/>
    <n v="1274748288"/>
  </r>
  <r>
    <d v="2000-03-04T00:00:00"/>
    <s v="INSTITUTO GEOGRAFICO AGUSTIN CODAZZI - IGAC"/>
    <s v="A-02-02"/>
    <s v="A"/>
    <n v="2"/>
    <n v="2"/>
    <m/>
    <m/>
    <m/>
    <m/>
    <m/>
    <m/>
    <s v="Nación"/>
    <x v="0"/>
    <s v="CSF"/>
    <x v="3"/>
    <n v="11270000000"/>
    <n v="0"/>
    <n v="0"/>
    <n v="11270000000"/>
    <n v="500000000"/>
    <n v="10469922721.959999"/>
    <n v="300077278.04000002"/>
    <n v="8962387492.5699997"/>
    <n v="4935603616.2600002"/>
    <n v="4889889658.6599998"/>
    <n v="4889824028.6599998"/>
  </r>
  <r>
    <d v="2000-03-04T00:00:00"/>
    <s v="INSTITUTO GEOGRAFICO AGUSTIN CODAZZI - IGAC"/>
    <s v="A-02-02"/>
    <s v="A"/>
    <n v="2"/>
    <n v="2"/>
    <m/>
    <m/>
    <m/>
    <m/>
    <m/>
    <m/>
    <s v="Propios"/>
    <x v="1"/>
    <s v="CSF"/>
    <x v="3"/>
    <n v="7737000000"/>
    <n v="0"/>
    <n v="0"/>
    <n v="7737000000"/>
    <n v="0"/>
    <n v="6046719448"/>
    <n v="1690280552"/>
    <n v="3505371437"/>
    <n v="1509506650"/>
    <n v="1463579344"/>
    <n v="1448918612"/>
  </r>
  <r>
    <d v="2000-03-04T00:00:00"/>
    <s v="INSTITUTO GEOGRAFICO AGUSTIN CODAZZI - IGAC"/>
    <s v="A-03-04-02-012"/>
    <s v="A"/>
    <n v="3"/>
    <n v="4"/>
    <n v="2"/>
    <n v="12"/>
    <m/>
    <m/>
    <m/>
    <m/>
    <s v="Nación"/>
    <x v="0"/>
    <s v="CSF"/>
    <x v="4"/>
    <n v="242000000"/>
    <n v="0"/>
    <n v="0"/>
    <n v="242000000"/>
    <n v="0"/>
    <n v="91613008"/>
    <n v="150386992"/>
    <n v="89719914"/>
    <n v="85583686.670000002"/>
    <n v="85583686.670000002"/>
    <n v="85583686.670000002"/>
  </r>
  <r>
    <d v="2000-03-04T00:00:00"/>
    <s v="INSTITUTO GEOGRAFICO AGUSTIN CODAZZI - IGAC"/>
    <s v="A-03-10-01-001"/>
    <s v="A"/>
    <n v="3"/>
    <n v="10"/>
    <n v="1"/>
    <n v="1"/>
    <m/>
    <m/>
    <m/>
    <m/>
    <s v="Propios"/>
    <x v="1"/>
    <s v="CSF"/>
    <x v="5"/>
    <n v="700000000"/>
    <n v="0"/>
    <n v="0"/>
    <n v="700000000"/>
    <n v="0"/>
    <n v="15035956.550000001"/>
    <n v="684964043.45000005"/>
    <n v="15035956.550000001"/>
    <n v="15035956.550000001"/>
    <n v="15035956.550000001"/>
    <n v="15035956.550000001"/>
  </r>
  <r>
    <d v="2000-03-04T00:00:00"/>
    <s v="INSTITUTO GEOGRAFICO AGUSTIN CODAZZI - IGAC"/>
    <s v="A-03-10-01-002"/>
    <s v="A"/>
    <n v="3"/>
    <n v="10"/>
    <n v="1"/>
    <n v="2"/>
    <m/>
    <m/>
    <m/>
    <m/>
    <s v="Propios"/>
    <x v="1"/>
    <s v="CSF"/>
    <x v="6"/>
    <n v="40000000"/>
    <n v="0"/>
    <n v="0"/>
    <n v="40000000"/>
    <n v="0"/>
    <n v="3856954"/>
    <n v="36143046"/>
    <n v="3856954"/>
    <n v="3856954"/>
    <n v="3856954"/>
    <n v="3856954"/>
  </r>
  <r>
    <d v="2000-03-04T00:00:00"/>
    <s v="INSTITUTO GEOGRAFICO AGUSTIN CODAZZI - IGAC"/>
    <s v="A-08-01"/>
    <s v="A"/>
    <n v="8"/>
    <n v="1"/>
    <m/>
    <m/>
    <m/>
    <m/>
    <m/>
    <m/>
    <s v="Nación"/>
    <x v="0"/>
    <s v="CSF"/>
    <x v="7"/>
    <n v="413000000"/>
    <n v="0"/>
    <n v="0"/>
    <n v="413000000"/>
    <n v="0"/>
    <n v="315226226"/>
    <n v="97773774"/>
    <n v="309123676"/>
    <n v="309123676"/>
    <n v="309123676"/>
    <n v="309123676"/>
  </r>
  <r>
    <d v="2000-03-04T00:00:00"/>
    <s v="INSTITUTO GEOGRAFICO AGUSTIN CODAZZI - IGAC"/>
    <s v="A-08-01"/>
    <s v="A"/>
    <n v="8"/>
    <n v="1"/>
    <m/>
    <m/>
    <m/>
    <m/>
    <m/>
    <m/>
    <s v="Propios"/>
    <x v="1"/>
    <s v="CSF"/>
    <x v="7"/>
    <n v="455000000"/>
    <n v="0"/>
    <n v="0"/>
    <n v="455000000"/>
    <n v="0"/>
    <n v="176577702.63"/>
    <n v="278422297.37"/>
    <n v="174996702.63"/>
    <n v="174291682.63"/>
    <n v="174291682.63"/>
    <n v="174291682.63"/>
  </r>
  <r>
    <d v="2000-03-04T00:00:00"/>
    <s v="INSTITUTO GEOGRAFICO AGUSTIN CODAZZI - IGAC"/>
    <s v="A-08-04-01"/>
    <s v="A"/>
    <n v="8"/>
    <n v="4"/>
    <n v="1"/>
    <m/>
    <m/>
    <m/>
    <m/>
    <m/>
    <s v="Propios"/>
    <x v="1"/>
    <s v="CSF"/>
    <x v="8"/>
    <n v="272000000"/>
    <n v="0"/>
    <n v="0"/>
    <n v="272000000"/>
    <n v="0"/>
    <n v="0"/>
    <n v="272000000"/>
    <n v="0"/>
    <n v="0"/>
    <n v="0"/>
    <n v="0"/>
  </r>
  <r>
    <d v="2000-03-04T00:00:00"/>
    <s v="INSTITUTO GEOGRAFICO AGUSTIN CODAZZI - IGAC"/>
    <s v="C-0402-1003-7"/>
    <s v="C"/>
    <n v="402"/>
    <n v="1003"/>
    <n v="7"/>
    <m/>
    <m/>
    <m/>
    <m/>
    <m/>
    <s v="Nación"/>
    <x v="0"/>
    <s v="CSF"/>
    <x v="9"/>
    <n v="3500000000"/>
    <n v="0"/>
    <n v="0"/>
    <n v="3500000000"/>
    <n v="300000000"/>
    <n v="2294784207"/>
    <n v="905215793"/>
    <n v="2051321916"/>
    <n v="242164413"/>
    <n v="240297940"/>
    <n v="227863423"/>
  </r>
  <r>
    <d v="2000-03-04T00:00:00"/>
    <s v="INSTITUTO GEOGRAFICO AGUSTIN CODAZZI - IGAC"/>
    <s v="C-0402-1003-7"/>
    <s v="C"/>
    <n v="402"/>
    <n v="1003"/>
    <n v="7"/>
    <m/>
    <m/>
    <m/>
    <m/>
    <m/>
    <s v="Propios"/>
    <x v="1"/>
    <s v="CSF"/>
    <x v="9"/>
    <n v="1065000000"/>
    <n v="0"/>
    <n v="0"/>
    <n v="1065000000"/>
    <n v="0"/>
    <n v="479637420"/>
    <n v="585362580"/>
    <n v="41125036"/>
    <n v="0"/>
    <n v="0"/>
    <n v="0"/>
  </r>
  <r>
    <d v="2000-03-04T00:00:00"/>
    <s v="INSTITUTO GEOGRAFICO AGUSTIN CODAZZI - IGAC"/>
    <s v="C-0402-1003-8"/>
    <s v="C"/>
    <n v="402"/>
    <n v="1003"/>
    <n v="8"/>
    <m/>
    <m/>
    <m/>
    <m/>
    <m/>
    <s v="Nación"/>
    <x v="0"/>
    <s v="CSF"/>
    <x v="10"/>
    <n v="8300000000"/>
    <n v="0"/>
    <n v="0"/>
    <n v="8300000000"/>
    <n v="4150000000"/>
    <n v="4054847743"/>
    <n v="95152257"/>
    <n v="2475809034"/>
    <n v="256401012"/>
    <n v="251373298"/>
    <n v="250313035"/>
  </r>
  <r>
    <d v="2000-03-04T00:00:00"/>
    <s v="INSTITUTO GEOGRAFICO AGUSTIN CODAZZI - IGAC"/>
    <s v="C-0402-1003-8"/>
    <s v="C"/>
    <n v="402"/>
    <n v="1003"/>
    <n v="8"/>
    <m/>
    <m/>
    <m/>
    <m/>
    <m/>
    <s v="Propios"/>
    <x v="1"/>
    <s v="CSF"/>
    <x v="10"/>
    <n v="4662000000"/>
    <n v="0"/>
    <n v="0"/>
    <n v="4662000000"/>
    <n v="0"/>
    <n v="1554540254"/>
    <n v="3107459746"/>
    <n v="500710045"/>
    <n v="49358300"/>
    <n v="49358300"/>
    <n v="49358300"/>
  </r>
  <r>
    <d v="2000-03-04T00:00:00"/>
    <s v="INSTITUTO GEOGRAFICO AGUSTIN CODAZZI - IGAC"/>
    <s v="C-0403-1003-2"/>
    <s v="C"/>
    <n v="403"/>
    <n v="1003"/>
    <n v="2"/>
    <m/>
    <m/>
    <m/>
    <m/>
    <m/>
    <s v="Nación"/>
    <x v="0"/>
    <s v="CSF"/>
    <x v="11"/>
    <n v="4000000000"/>
    <n v="0"/>
    <n v="0"/>
    <n v="4000000000"/>
    <n v="300000000"/>
    <n v="2517362225"/>
    <n v="1182637775"/>
    <n v="2345756261"/>
    <n v="422787852"/>
    <n v="401264823"/>
    <n v="386826892"/>
  </r>
  <r>
    <d v="2000-03-04T00:00:00"/>
    <s v="INSTITUTO GEOGRAFICO AGUSTIN CODAZZI - IGAC"/>
    <s v="C-0403-1003-2"/>
    <s v="C"/>
    <n v="403"/>
    <n v="1003"/>
    <n v="2"/>
    <m/>
    <m/>
    <m/>
    <m/>
    <m/>
    <s v="Propios"/>
    <x v="1"/>
    <s v="CSF"/>
    <x v="11"/>
    <n v="15000000000"/>
    <n v="0"/>
    <n v="0"/>
    <n v="15000000000"/>
    <n v="0"/>
    <n v="1375159196"/>
    <n v="13624840804"/>
    <n v="418214166"/>
    <n v="107069656"/>
    <n v="97363895"/>
    <n v="97363895"/>
  </r>
  <r>
    <d v="2000-03-04T00:00:00"/>
    <s v="INSTITUTO GEOGRAFICO AGUSTIN CODAZZI - IGAC"/>
    <s v="C-0404-1003-2"/>
    <s v="C"/>
    <n v="404"/>
    <n v="1003"/>
    <n v="2"/>
    <m/>
    <m/>
    <m/>
    <m/>
    <m/>
    <s v="Nación"/>
    <x v="0"/>
    <s v="CSF"/>
    <x v="12"/>
    <n v="7659826508"/>
    <n v="0"/>
    <n v="0"/>
    <n v="7659826508"/>
    <n v="0"/>
    <n v="7320130020"/>
    <n v="339696488"/>
    <n v="6769903194"/>
    <n v="1744011346"/>
    <n v="1697446096"/>
    <n v="1652279996"/>
  </r>
  <r>
    <d v="2000-03-04T00:00:00"/>
    <s v="INSTITUTO GEOGRAFICO AGUSTIN CODAZZI - IGAC"/>
    <s v="C-0404-1003-2"/>
    <s v="C"/>
    <n v="404"/>
    <n v="1003"/>
    <n v="2"/>
    <m/>
    <m/>
    <m/>
    <m/>
    <m/>
    <s v="Nación"/>
    <x v="2"/>
    <s v="CSF"/>
    <x v="12"/>
    <n v="8000000000"/>
    <n v="0"/>
    <n v="0"/>
    <n v="8000000000"/>
    <n v="4000000000"/>
    <n v="1977650186"/>
    <n v="2022349814"/>
    <n v="1292936613"/>
    <n v="301374329"/>
    <n v="293438427"/>
    <n v="272672159"/>
  </r>
  <r>
    <d v="2000-03-04T00:00:00"/>
    <s v="INSTITUTO GEOGRAFICO AGUSTIN CODAZZI - IGAC"/>
    <s v="C-0404-1003-2"/>
    <s v="C"/>
    <n v="404"/>
    <n v="1003"/>
    <n v="2"/>
    <m/>
    <m/>
    <m/>
    <m/>
    <m/>
    <s v="Nación"/>
    <x v="3"/>
    <s v="CSF"/>
    <x v="12"/>
    <n v="56125588920"/>
    <n v="0"/>
    <n v="0"/>
    <n v="56125588920"/>
    <n v="3630000000"/>
    <n v="632398351"/>
    <n v="51863190569"/>
    <n v="519865018"/>
    <n v="109862809"/>
    <n v="95862809"/>
    <n v="95862809"/>
  </r>
  <r>
    <d v="2000-03-04T00:00:00"/>
    <s v="INSTITUTO GEOGRAFICO AGUSTIN CODAZZI - IGAC"/>
    <s v="C-0404-1003-2"/>
    <s v="C"/>
    <n v="404"/>
    <n v="1003"/>
    <n v="2"/>
    <m/>
    <m/>
    <m/>
    <m/>
    <m/>
    <s v="Propios"/>
    <x v="1"/>
    <s v="CSF"/>
    <x v="12"/>
    <n v="31302000000"/>
    <n v="0"/>
    <n v="0"/>
    <n v="31302000000"/>
    <n v="0"/>
    <n v="4740514216"/>
    <n v="26561485784"/>
    <n v="2523244607"/>
    <n v="245728304"/>
    <n v="243134631"/>
    <n v="243134631"/>
  </r>
  <r>
    <d v="2000-03-04T00:00:00"/>
    <s v="INSTITUTO GEOGRAFICO AGUSTIN CODAZZI - IGAC"/>
    <s v="C-0405-1003-4"/>
    <s v="C"/>
    <n v="405"/>
    <n v="1003"/>
    <n v="4"/>
    <m/>
    <m/>
    <m/>
    <m/>
    <m/>
    <s v="Nación"/>
    <x v="0"/>
    <s v="CSF"/>
    <x v="13"/>
    <n v="2500000000"/>
    <n v="0"/>
    <n v="0"/>
    <n v="2500000000"/>
    <n v="0"/>
    <n v="1608543264.5"/>
    <n v="891456735.5"/>
    <n v="887958274"/>
    <n v="197169945"/>
    <n v="197169945"/>
    <n v="197169945"/>
  </r>
  <r>
    <d v="2000-03-04T00:00:00"/>
    <s v="INSTITUTO GEOGRAFICO AGUSTIN CODAZZI - IGAC"/>
    <s v="C-0405-1003-4"/>
    <s v="C"/>
    <n v="405"/>
    <n v="1003"/>
    <n v="4"/>
    <m/>
    <m/>
    <m/>
    <m/>
    <m/>
    <s v="Propios"/>
    <x v="1"/>
    <s v="CSF"/>
    <x v="13"/>
    <n v="2500000000"/>
    <n v="0"/>
    <n v="0"/>
    <n v="2500000000"/>
    <n v="0"/>
    <n v="142375701"/>
    <n v="2357624299"/>
    <n v="142375701"/>
    <n v="0"/>
    <n v="0"/>
    <n v="0"/>
  </r>
  <r>
    <d v="2000-03-04T00:00:00"/>
    <s v="INSTITUTO GEOGRAFICO AGUSTIN CODAZZI - IGAC"/>
    <s v="C-0499-1003-5"/>
    <s v="C"/>
    <n v="499"/>
    <n v="1003"/>
    <n v="5"/>
    <m/>
    <m/>
    <m/>
    <m/>
    <m/>
    <s v="Nación"/>
    <x v="0"/>
    <s v="CSF"/>
    <x v="14"/>
    <n v="7600000000"/>
    <n v="0"/>
    <n v="0"/>
    <n v="7600000000"/>
    <n v="2630000000"/>
    <n v="4778221567.8800001"/>
    <n v="191778432.12"/>
    <n v="3432642304.8800001"/>
    <n v="1267076925"/>
    <n v="1252404372"/>
    <n v="1190484850"/>
  </r>
  <r>
    <d v="2000-03-04T00:00:00"/>
    <s v="INSTITUTO GEOGRAFICO AGUSTIN CODAZZI - IGAC"/>
    <s v="C-0499-1003-5"/>
    <s v="C"/>
    <n v="499"/>
    <n v="1003"/>
    <n v="5"/>
    <m/>
    <m/>
    <m/>
    <m/>
    <m/>
    <s v="Propios"/>
    <x v="1"/>
    <s v="CSF"/>
    <x v="14"/>
    <n v="6000000000"/>
    <n v="0"/>
    <n v="0"/>
    <n v="6000000000"/>
    <n v="0"/>
    <n v="3488732046"/>
    <n v="2511267954"/>
    <n v="2520373957"/>
    <n v="1329150180"/>
    <n v="1297970484"/>
    <n v="1295434180"/>
  </r>
  <r>
    <d v="2000-03-04T00:00:00"/>
    <s v="INSTITUTO GEOGRAFICO AGUSTIN CODAZZI - IGAC"/>
    <s v="C-0499-1003-6"/>
    <s v="C"/>
    <n v="499"/>
    <n v="1003"/>
    <n v="6"/>
    <m/>
    <m/>
    <m/>
    <m/>
    <m/>
    <s v="Nación"/>
    <x v="0"/>
    <s v="CSF"/>
    <x v="15"/>
    <n v="4600000000"/>
    <n v="0"/>
    <n v="0"/>
    <n v="4600000000"/>
    <n v="2927000000"/>
    <n v="782990748.5"/>
    <n v="890009251.5"/>
    <n v="635678000.5"/>
    <n v="185410782.31999999"/>
    <n v="172462036.31999999"/>
    <n v="159921086.31999999"/>
  </r>
  <r>
    <d v="2000-03-04T00:00:00"/>
    <s v="INSTITUTO GEOGRAFICO AGUSTIN CODAZZI - IGAC"/>
    <s v="C-0499-1003-6"/>
    <s v="C"/>
    <n v="499"/>
    <n v="1003"/>
    <n v="6"/>
    <m/>
    <m/>
    <m/>
    <m/>
    <m/>
    <s v="Propios"/>
    <x v="1"/>
    <s v="CSF"/>
    <x v="15"/>
    <n v="800000000"/>
    <n v="0"/>
    <n v="0"/>
    <n v="800000000"/>
    <n v="0"/>
    <n v="8000000"/>
    <n v="792000000"/>
    <n v="1234601"/>
    <n v="1234601"/>
    <n v="1234601"/>
    <n v="1234601"/>
  </r>
  <r>
    <d v="2000-03-04T00:00:00"/>
    <s v="INSTITUTO GEOGRAFICO AGUSTIN CODAZZI - IGAC"/>
    <s v="C-0499-1003-7"/>
    <s v="C"/>
    <n v="499"/>
    <n v="1003"/>
    <n v="7"/>
    <m/>
    <m/>
    <m/>
    <m/>
    <m/>
    <s v="Nación"/>
    <x v="0"/>
    <s v="CSF"/>
    <x v="16"/>
    <n v="1370000000"/>
    <n v="0"/>
    <n v="0"/>
    <n v="1370000000"/>
    <n v="200000000"/>
    <n v="981997053"/>
    <n v="188002947"/>
    <n v="120435609"/>
    <n v="22968480"/>
    <n v="22968480"/>
    <n v="22968480"/>
  </r>
  <r>
    <d v="2000-03-04T00:00:00"/>
    <s v="INSTITUTO GEOGRAFICO AGUSTIN CODAZZI - IGAC"/>
    <s v="C-0499-1003-8"/>
    <s v="C"/>
    <n v="499"/>
    <n v="1003"/>
    <n v="8"/>
    <m/>
    <m/>
    <m/>
    <m/>
    <m/>
    <s v="Nación"/>
    <x v="0"/>
    <s v="CSF"/>
    <x v="17"/>
    <n v="820000000"/>
    <n v="0"/>
    <n v="0"/>
    <n v="820000000"/>
    <n v="0"/>
    <n v="605772559"/>
    <n v="214227441"/>
    <n v="604389267"/>
    <n v="254388649"/>
    <n v="250249307"/>
    <n v="235735273"/>
  </r>
  <r>
    <d v="2000-03-04T00:00:00"/>
    <s v="INSTITUTO GEOGRAFICO AGUSTIN CODAZZI - IGAC"/>
    <s v="C-0499-1003-8"/>
    <s v="C"/>
    <n v="499"/>
    <n v="1003"/>
    <n v="8"/>
    <m/>
    <m/>
    <m/>
    <m/>
    <m/>
    <s v="Propios"/>
    <x v="1"/>
    <s v="CSF"/>
    <x v="17"/>
    <n v="700000000"/>
    <n v="0"/>
    <n v="0"/>
    <n v="700000000"/>
    <n v="0"/>
    <n v="97872415"/>
    <n v="602127585"/>
    <n v="25118079"/>
    <n v="11424748"/>
    <n v="11424748"/>
    <n v="11424748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9">
  <r>
    <s v="04-03-00"/>
    <s v="INSTITUTO GEOGRAFICO AGUSTIN CODAZZI - IGAC"/>
    <s v="C-0402-1003-7-0-0402003-02"/>
    <s v="C"/>
    <s v="0402"/>
    <s v="1003"/>
    <s v="7"/>
    <s v="0"/>
    <s v="0402003"/>
    <s v="02"/>
    <m/>
    <m/>
    <s v="Nación"/>
    <s v="10"/>
    <s v="CSF"/>
    <x v="0"/>
    <x v="0"/>
    <n v="176835420"/>
    <n v="0"/>
    <n v="0"/>
    <n v="176835420"/>
    <n v="0"/>
    <n v="92858782"/>
    <n v="83976638"/>
    <n v="86472678"/>
    <n v="1409684"/>
    <n v="1409684"/>
    <n v="0"/>
  </r>
  <r>
    <s v="04-03-00"/>
    <s v="INSTITUTO GEOGRAFICO AGUSTIN CODAZZI - IGAC"/>
    <s v="C-0402-1003-7-0-0402008-02"/>
    <s v="C"/>
    <s v="0402"/>
    <s v="1003"/>
    <s v="7"/>
    <s v="0"/>
    <s v="0402008"/>
    <s v="02"/>
    <m/>
    <m/>
    <s v="Nación"/>
    <s v="10"/>
    <s v="CSF"/>
    <x v="1"/>
    <x v="0"/>
    <n v="159484130"/>
    <n v="0"/>
    <n v="0"/>
    <n v="159484130"/>
    <n v="0"/>
    <n v="137610808"/>
    <n v="21873322"/>
    <n v="134076598"/>
    <n v="3219366"/>
    <n v="2570487"/>
    <n v="0"/>
  </r>
  <r>
    <s v="04-03-00"/>
    <s v="INSTITUTO GEOGRAFICO AGUSTIN CODAZZI - IGAC"/>
    <s v="C-0402-1003-7-0-0402009-02"/>
    <s v="C"/>
    <s v="0402"/>
    <s v="1003"/>
    <s v="7"/>
    <s v="0"/>
    <s v="0402009"/>
    <s v="02"/>
    <m/>
    <m/>
    <s v="Nación"/>
    <s v="10"/>
    <s v="CSF"/>
    <x v="2"/>
    <x v="0"/>
    <n v="1530294360"/>
    <n v="0"/>
    <n v="355253322"/>
    <n v="1175041038"/>
    <n v="0"/>
    <n v="806860856"/>
    <n v="368180182"/>
    <n v="799572437"/>
    <n v="115158749"/>
    <n v="115158749"/>
    <n v="115158749"/>
  </r>
  <r>
    <s v="04-03-00"/>
    <s v="INSTITUTO GEOGRAFICO AGUSTIN CODAZZI - IGAC"/>
    <s v="C-0402-1003-7-0-0402011-02"/>
    <s v="C"/>
    <s v="0402"/>
    <s v="1003"/>
    <s v="7"/>
    <s v="0"/>
    <s v="0402011"/>
    <s v="02"/>
    <m/>
    <m/>
    <s v="Nación"/>
    <s v="10"/>
    <s v="CSF"/>
    <x v="3"/>
    <x v="0"/>
    <n v="1077312240"/>
    <n v="10289403"/>
    <n v="10289403"/>
    <n v="1077312240"/>
    <n v="0"/>
    <n v="789252546"/>
    <n v="288059694"/>
    <n v="722720127"/>
    <n v="102027486"/>
    <n v="102027486"/>
    <n v="93573140"/>
  </r>
  <r>
    <s v="04-03-00"/>
    <s v="INSTITUTO GEOGRAFICO AGUSTIN CODAZZI - IGAC"/>
    <s v="C-0402-1003-7-0-0402012-02"/>
    <s v="C"/>
    <s v="0402"/>
    <s v="1003"/>
    <s v="7"/>
    <s v="0"/>
    <s v="0402012"/>
    <s v="02"/>
    <m/>
    <m/>
    <s v="Nación"/>
    <s v="10"/>
    <s v="CSF"/>
    <x v="4"/>
    <x v="1"/>
    <n v="208573076"/>
    <n v="0"/>
    <n v="0"/>
    <n v="208573076"/>
    <n v="0"/>
    <n v="98552838"/>
    <n v="110020238"/>
    <n v="47143092"/>
    <n v="6335435"/>
    <n v="6335435"/>
    <n v="6335435"/>
  </r>
  <r>
    <s v="04-03-00"/>
    <s v="INSTITUTO GEOGRAFICO AGUSTIN CODAZZI - IGAC"/>
    <s v="C-0402-1003-7-0-0402017-02"/>
    <s v="C"/>
    <s v="0402"/>
    <s v="1003"/>
    <s v="7"/>
    <s v="0"/>
    <s v="0402017"/>
    <s v="02"/>
    <m/>
    <m/>
    <s v="Nación"/>
    <s v="10"/>
    <s v="CSF"/>
    <x v="5"/>
    <x v="0"/>
    <n v="190612110"/>
    <n v="0"/>
    <n v="0"/>
    <n v="190612110"/>
    <n v="0"/>
    <n v="157506391"/>
    <n v="33105719"/>
    <n v="104291895"/>
    <n v="1556204"/>
    <n v="1556204"/>
    <n v="1556204"/>
  </r>
  <r>
    <s v="04-03-00"/>
    <s v="INSTITUTO GEOGRAFICO AGUSTIN CODAZZI - IGAC"/>
    <s v="C-0402-1003-7-0-0402020-02"/>
    <s v="C"/>
    <s v="0402"/>
    <s v="1003"/>
    <s v="7"/>
    <s v="0"/>
    <s v="0402020"/>
    <s v="02"/>
    <m/>
    <m/>
    <s v="Nación"/>
    <s v="10"/>
    <s v="CSF"/>
    <x v="6"/>
    <x v="0"/>
    <n v="156888664"/>
    <n v="55253322"/>
    <n v="0"/>
    <n v="212141986"/>
    <n v="0"/>
    <n v="212141986"/>
    <n v="0"/>
    <n v="157045089"/>
    <n v="12457489"/>
    <n v="11239895"/>
    <n v="11239895"/>
  </r>
  <r>
    <s v="04-03-00"/>
    <s v="INSTITUTO GEOGRAFICO AGUSTIN CODAZZI - IGAC"/>
    <s v="C-0402-1003-7-0-0402020-02"/>
    <s v="C"/>
    <s v="0402"/>
    <s v="1003"/>
    <s v="7"/>
    <s v="0"/>
    <s v="0402020"/>
    <s v="02"/>
    <m/>
    <m/>
    <s v="Propios"/>
    <s v="20"/>
    <s v="CSF"/>
    <x v="6"/>
    <x v="0"/>
    <n v="12500000"/>
    <n v="0"/>
    <n v="0"/>
    <n v="12500000"/>
    <n v="0"/>
    <n v="0"/>
    <n v="12500000"/>
    <n v="0"/>
    <n v="0"/>
    <n v="0"/>
    <n v="0"/>
  </r>
  <r>
    <s v="04-03-00"/>
    <s v="INSTITUTO GEOGRAFICO AGUSTIN CODAZZI - IGAC"/>
    <s v="C-0402-1003-7-0-0402017-02"/>
    <s v="C"/>
    <s v="0402"/>
    <s v="1003"/>
    <s v="7"/>
    <s v="0"/>
    <s v="0402017"/>
    <s v="02"/>
    <m/>
    <m/>
    <s v="Propios"/>
    <s v="20"/>
    <s v="CSF"/>
    <x v="5"/>
    <x v="0"/>
    <n v="32500000"/>
    <n v="0"/>
    <n v="0"/>
    <n v="32500000"/>
    <n v="0"/>
    <n v="0"/>
    <n v="32500000"/>
    <n v="0"/>
    <n v="0"/>
    <n v="0"/>
    <n v="0"/>
  </r>
  <r>
    <s v="04-03-00"/>
    <s v="INSTITUTO GEOGRAFICO AGUSTIN CODAZZI - IGAC"/>
    <s v="C-0402-1003-7-0-0402011-02"/>
    <s v="C"/>
    <s v="0402"/>
    <s v="1003"/>
    <s v="7"/>
    <s v="0"/>
    <s v="0402011"/>
    <s v="02"/>
    <m/>
    <m/>
    <s v="Propios"/>
    <s v="20"/>
    <s v="CSF"/>
    <x v="3"/>
    <x v="0"/>
    <n v="377500000"/>
    <n v="0"/>
    <n v="0"/>
    <n v="377500000"/>
    <n v="0"/>
    <n v="263891588"/>
    <n v="113608412"/>
    <n v="41125036"/>
    <n v="0"/>
    <n v="0"/>
    <n v="0"/>
  </r>
  <r>
    <s v="04-03-00"/>
    <s v="INSTITUTO GEOGRAFICO AGUSTIN CODAZZI - IGAC"/>
    <s v="C-0402-1003-7-0-0402009-02"/>
    <s v="C"/>
    <s v="0402"/>
    <s v="1003"/>
    <s v="7"/>
    <s v="0"/>
    <s v="0402009"/>
    <s v="02"/>
    <m/>
    <m/>
    <s v="Propios"/>
    <s v="20"/>
    <s v="CSF"/>
    <x v="2"/>
    <x v="0"/>
    <n v="333024818"/>
    <n v="0"/>
    <n v="0"/>
    <n v="333024818"/>
    <n v="0"/>
    <n v="215745832"/>
    <n v="117278986"/>
    <n v="0"/>
    <n v="0"/>
    <n v="0"/>
    <n v="0"/>
  </r>
  <r>
    <s v="04-03-00"/>
    <s v="INSTITUTO GEOGRAFICO AGUSTIN CODAZZI - IGAC"/>
    <s v="C-0402-1003-7-0-0402003-02"/>
    <s v="C"/>
    <s v="0402"/>
    <s v="1003"/>
    <s v="7"/>
    <s v="0"/>
    <s v="0402003"/>
    <s v="02"/>
    <m/>
    <m/>
    <s v="Propios"/>
    <s v="20"/>
    <s v="CSF"/>
    <x v="0"/>
    <x v="0"/>
    <n v="309475182"/>
    <n v="0"/>
    <n v="0"/>
    <n v="309475182"/>
    <n v="0"/>
    <n v="0"/>
    <n v="309475182"/>
    <n v="0"/>
    <n v="0"/>
    <n v="0"/>
    <n v="0"/>
  </r>
  <r>
    <s v="04-03-00"/>
    <s v="INSTITUTO GEOGRAFICO AGUSTIN CODAZZI - IGAC"/>
    <s v="C-0402-1003-8-0-0402003-02"/>
    <s v="C"/>
    <s v="0402"/>
    <s v="1003"/>
    <s v="8"/>
    <s v="0"/>
    <s v="0402003"/>
    <s v="02"/>
    <m/>
    <m/>
    <s v="Nación"/>
    <s v="10"/>
    <s v="CSF"/>
    <x v="0"/>
    <x v="2"/>
    <n v="262212984"/>
    <n v="10289403"/>
    <n v="7533180"/>
    <n v="264969207"/>
    <n v="0"/>
    <n v="264969207"/>
    <n v="0"/>
    <n v="185273860"/>
    <n v="22887507"/>
    <n v="22887507"/>
    <n v="22887507"/>
  </r>
  <r>
    <s v="04-03-00"/>
    <s v="INSTITUTO GEOGRAFICO AGUSTIN CODAZZI - IGAC"/>
    <s v="C-0402-1003-8-0-0402014-02"/>
    <s v="C"/>
    <s v="0402"/>
    <s v="1003"/>
    <s v="8"/>
    <s v="0"/>
    <s v="0402014"/>
    <s v="02"/>
    <m/>
    <m/>
    <s v="Nación"/>
    <s v="10"/>
    <s v="CSF"/>
    <x v="7"/>
    <x v="2"/>
    <n v="6582034296"/>
    <n v="269636937"/>
    <n v="4235253322"/>
    <n v="2616417911"/>
    <n v="0"/>
    <n v="2521265654"/>
    <n v="95152257"/>
    <n v="1958562032"/>
    <n v="161085864"/>
    <n v="156058150"/>
    <n v="154997887"/>
  </r>
  <r>
    <s v="04-03-00"/>
    <s v="INSTITUTO GEOGRAFICO AGUSTIN CODAZZI - IGAC"/>
    <s v="C-0402-1003-8-0-0402016-02"/>
    <s v="C"/>
    <s v="0402"/>
    <s v="1003"/>
    <s v="8"/>
    <s v="0"/>
    <s v="0402016"/>
    <s v="02"/>
    <m/>
    <m/>
    <s v="Nación"/>
    <s v="10"/>
    <s v="CSF"/>
    <x v="8"/>
    <x v="2"/>
    <n v="1455752720"/>
    <n v="30000000"/>
    <n v="217139838"/>
    <n v="1268612882"/>
    <n v="0"/>
    <n v="1268612882"/>
    <n v="0"/>
    <n v="331973142"/>
    <n v="72427641"/>
    <n v="72427641"/>
    <n v="72427641"/>
  </r>
  <r>
    <s v="04-03-00"/>
    <s v="INSTITUTO GEOGRAFICO AGUSTIN CODAZZI - IGAC"/>
    <s v="C-0402-1003-8-0-0402016-02"/>
    <s v="C"/>
    <s v="0402"/>
    <s v="1003"/>
    <s v="8"/>
    <s v="0"/>
    <s v="0402016"/>
    <s v="02"/>
    <m/>
    <m/>
    <s v="Propios"/>
    <s v="20"/>
    <s v="CSF"/>
    <x v="8"/>
    <x v="2"/>
    <n v="1387229919"/>
    <n v="0"/>
    <n v="0"/>
    <n v="1387229919"/>
    <n v="0"/>
    <n v="219256192"/>
    <n v="1167973727"/>
    <n v="0"/>
    <n v="0"/>
    <n v="0"/>
    <n v="0"/>
  </r>
  <r>
    <s v="04-03-00"/>
    <s v="INSTITUTO GEOGRAFICO AGUSTIN CODAZZI - IGAC"/>
    <s v="C-0402-1003-8-0-0402014-02"/>
    <s v="C"/>
    <s v="0402"/>
    <s v="1003"/>
    <s v="8"/>
    <s v="0"/>
    <s v="0402014"/>
    <s v="02"/>
    <m/>
    <m/>
    <s v="Propios"/>
    <s v="20"/>
    <s v="CSF"/>
    <x v="7"/>
    <x v="2"/>
    <n v="3012415081"/>
    <n v="0"/>
    <n v="0"/>
    <n v="3012415081"/>
    <n v="0"/>
    <n v="1075244377"/>
    <n v="1937170704"/>
    <n v="500710045"/>
    <n v="49358300"/>
    <n v="49358300"/>
    <n v="49358300"/>
  </r>
  <r>
    <s v="04-03-00"/>
    <s v="INSTITUTO GEOGRAFICO AGUSTIN CODAZZI - IGAC"/>
    <s v="C-0402-1003-8-0-0402003-02"/>
    <s v="C"/>
    <s v="0402"/>
    <s v="1003"/>
    <s v="8"/>
    <s v="0"/>
    <s v="0402003"/>
    <s v="02"/>
    <m/>
    <m/>
    <s v="Propios"/>
    <s v="20"/>
    <s v="CSF"/>
    <x v="0"/>
    <x v="2"/>
    <n v="262355000"/>
    <n v="0"/>
    <n v="0"/>
    <n v="262355000"/>
    <n v="0"/>
    <n v="260039685"/>
    <n v="2315315"/>
    <n v="0"/>
    <n v="0"/>
    <n v="0"/>
    <n v="0"/>
  </r>
  <r>
    <s v="04-03-00"/>
    <s v="INSTITUTO GEOGRAFICO AGUSTIN CODAZZI - IGAC"/>
    <s v="C-0403-1003-2-0-0403002-02"/>
    <s v="C"/>
    <s v="0403"/>
    <s v="1003"/>
    <s v="2"/>
    <s v="0"/>
    <s v="0403002"/>
    <s v="02"/>
    <m/>
    <m/>
    <s v="Nación"/>
    <s v="10"/>
    <s v="CSF"/>
    <x v="9"/>
    <x v="3"/>
    <n v="780000000"/>
    <n v="0"/>
    <n v="0"/>
    <n v="780000000"/>
    <n v="0"/>
    <n v="684349749"/>
    <n v="95650251"/>
    <n v="637281213"/>
    <n v="101019939"/>
    <n v="98982837"/>
    <n v="92871531"/>
  </r>
  <r>
    <s v="04-03-00"/>
    <s v="INSTITUTO GEOGRAFICO AGUSTIN CODAZZI - IGAC"/>
    <s v="C-0403-1003-2-0-0403005-02"/>
    <s v="C"/>
    <s v="0403"/>
    <s v="1003"/>
    <s v="2"/>
    <s v="0"/>
    <s v="0403005"/>
    <s v="02"/>
    <m/>
    <m/>
    <s v="Nación"/>
    <s v="10"/>
    <s v="CSF"/>
    <x v="10"/>
    <x v="4"/>
    <n v="3220000000"/>
    <n v="0"/>
    <n v="300000000"/>
    <n v="2920000000"/>
    <n v="0"/>
    <n v="1833012476"/>
    <n v="1086987524"/>
    <n v="1708475048"/>
    <n v="321767913"/>
    <n v="302281986"/>
    <n v="293955361"/>
  </r>
  <r>
    <s v="04-03-00"/>
    <s v="INSTITUTO GEOGRAFICO AGUSTIN CODAZZI - IGAC"/>
    <s v="C-0403-1003-2-0-0403005-02"/>
    <s v="C"/>
    <s v="0403"/>
    <s v="1003"/>
    <s v="2"/>
    <s v="0"/>
    <s v="0403005"/>
    <s v="02"/>
    <m/>
    <m/>
    <s v="Propios"/>
    <s v="20"/>
    <s v="CSF"/>
    <x v="10"/>
    <x v="4"/>
    <n v="8940000000"/>
    <n v="0"/>
    <n v="0"/>
    <n v="8940000000"/>
    <n v="0"/>
    <n v="1200392564"/>
    <n v="7739607436"/>
    <n v="247047534"/>
    <n v="107069656"/>
    <n v="97363895"/>
    <n v="97363895"/>
  </r>
  <r>
    <s v="04-03-00"/>
    <s v="INSTITUTO GEOGRAFICO AGUSTIN CODAZZI - IGAC"/>
    <s v="C-0403-1003-2-0-0403002-02"/>
    <s v="C"/>
    <s v="0403"/>
    <s v="1003"/>
    <s v="2"/>
    <s v="0"/>
    <s v="0403002"/>
    <s v="02"/>
    <m/>
    <m/>
    <s v="Propios"/>
    <s v="20"/>
    <s v="CSF"/>
    <x v="9"/>
    <x v="3"/>
    <n v="6060000000"/>
    <n v="0"/>
    <n v="0"/>
    <n v="6060000000"/>
    <n v="0"/>
    <n v="174766632"/>
    <n v="5885233368"/>
    <n v="171166632"/>
    <n v="0"/>
    <n v="0"/>
    <n v="0"/>
  </r>
  <r>
    <s v="04-03-00"/>
    <s v="INSTITUTO GEOGRAFICO AGUSTIN CODAZZI - IGAC"/>
    <s v="C-0404-1003-2-0-0404004-02"/>
    <s v="C"/>
    <s v="0404"/>
    <s v="1003"/>
    <s v="2"/>
    <s v="0"/>
    <s v="0404004"/>
    <s v="02"/>
    <m/>
    <m/>
    <s v="Nación"/>
    <s v="10"/>
    <s v="CSF"/>
    <x v="11"/>
    <x v="5"/>
    <n v="7659826508"/>
    <n v="0"/>
    <n v="0"/>
    <n v="7659826508"/>
    <n v="0"/>
    <n v="7320130020"/>
    <n v="339696488"/>
    <n v="6769903194"/>
    <n v="1744011346"/>
    <n v="1697446096"/>
    <n v="1652279996"/>
  </r>
  <r>
    <s v="04-03-00"/>
    <s v="INSTITUTO GEOGRAFICO AGUSTIN CODAZZI - IGAC"/>
    <s v="C-0404-1003-2-0-0404004-02"/>
    <s v="C"/>
    <s v="0404"/>
    <s v="1003"/>
    <s v="2"/>
    <s v="0"/>
    <s v="0404004"/>
    <s v="02"/>
    <m/>
    <m/>
    <s v="Nación"/>
    <s v="11"/>
    <s v="CSF"/>
    <x v="11"/>
    <x v="5"/>
    <n v="7429400000"/>
    <n v="58000000"/>
    <n v="4000000000"/>
    <n v="3487400000"/>
    <n v="0"/>
    <n v="1491818002"/>
    <n v="1995581998"/>
    <n v="807104429"/>
    <n v="220158515"/>
    <n v="212222613"/>
    <n v="198786711"/>
  </r>
  <r>
    <s v="04-03-00"/>
    <s v="INSTITUTO GEOGRAFICO AGUSTIN CODAZZI - IGAC"/>
    <s v="C-0404-1003-2-0-0404007-02"/>
    <s v="C"/>
    <s v="0404"/>
    <s v="1003"/>
    <s v="2"/>
    <s v="0"/>
    <s v="0404007"/>
    <s v="02"/>
    <m/>
    <m/>
    <s v="Nación"/>
    <s v="11"/>
    <s v="CSF"/>
    <x v="12"/>
    <x v="5"/>
    <n v="570600000"/>
    <n v="58000000"/>
    <n v="116000000"/>
    <n v="512600000"/>
    <n v="0"/>
    <n v="485832184"/>
    <n v="26767816"/>
    <n v="485832184"/>
    <n v="81215814"/>
    <n v="81215814"/>
    <n v="73885448"/>
  </r>
  <r>
    <s v="04-03-00"/>
    <s v="INSTITUTO GEOGRAFICO AGUSTIN CODAZZI - IGAC"/>
    <s v="C-0404-1003-2-0-0404004-02"/>
    <s v="C"/>
    <s v="0404"/>
    <s v="1003"/>
    <s v="2"/>
    <s v="0"/>
    <s v="0404004"/>
    <s v="02"/>
    <m/>
    <m/>
    <s v="Nación"/>
    <s v="14"/>
    <s v="CSF"/>
    <x v="11"/>
    <x v="5"/>
    <n v="56125588920"/>
    <n v="0"/>
    <n v="56125588920"/>
    <n v="0"/>
    <n v="0"/>
    <n v="0"/>
    <n v="0"/>
    <n v="0"/>
    <n v="0"/>
    <n v="0"/>
    <n v="0"/>
  </r>
  <r>
    <s v="04-03-00"/>
    <s v="INSTITUTO GEOGRAFICO AGUSTIN CODAZZI - IGAC"/>
    <s v="C-0404-1003-2-0-0404004-02"/>
    <s v="C"/>
    <s v="0404"/>
    <s v="1003"/>
    <s v="2"/>
    <s v="0"/>
    <s v="0404004"/>
    <s v="02"/>
    <m/>
    <m/>
    <s v="Propios"/>
    <s v="20"/>
    <s v="CSF"/>
    <x v="11"/>
    <x v="5"/>
    <n v="27195000000"/>
    <n v="279300000"/>
    <n v="838794680"/>
    <n v="26635505320"/>
    <n v="0"/>
    <n v="3911706518"/>
    <n v="22723798802"/>
    <n v="2057756526"/>
    <n v="209089424"/>
    <n v="209089424"/>
    <n v="209089424"/>
  </r>
  <r>
    <s v="04-03-00"/>
    <s v="INSTITUTO GEOGRAFICO AGUSTIN CODAZZI - IGAC"/>
    <s v="C-0404-1003-2-0-0404007-02"/>
    <s v="C"/>
    <s v="0404"/>
    <s v="1003"/>
    <s v="2"/>
    <s v="0"/>
    <s v="0404007"/>
    <s v="02"/>
    <m/>
    <m/>
    <s v="Propios"/>
    <s v="20"/>
    <s v="CSF"/>
    <x v="12"/>
    <x v="5"/>
    <n v="4107000000"/>
    <n v="699144680"/>
    <n v="139650000"/>
    <n v="4666494680"/>
    <n v="0"/>
    <n v="828807698"/>
    <n v="3837686982"/>
    <n v="465488081"/>
    <n v="36638880"/>
    <n v="34045207"/>
    <n v="34045207"/>
  </r>
  <r>
    <s v="04-03-00"/>
    <s v="INSTITUTO GEOGRAFICO AGUSTIN CODAZZI - IGAC"/>
    <s v="C-0404-1003-2-0-0404004-01022"/>
    <s v="C"/>
    <s v="0404"/>
    <s v="1003"/>
    <s v="2"/>
    <s v="0"/>
    <s v="0404004"/>
    <s v="01022"/>
    <s v=""/>
    <s v=""/>
    <s v="Nación"/>
    <s v="14"/>
    <s v="CSF"/>
    <x v="13"/>
    <x v="6"/>
    <n v="1310017457"/>
    <n v="0"/>
    <n v="0"/>
    <n v="1310017457"/>
    <n v="0"/>
    <n v="0"/>
    <n v="1310017457"/>
    <n v="0"/>
    <n v="0"/>
    <n v="0"/>
    <n v="0"/>
  </r>
  <r>
    <s v="04-03-00"/>
    <s v="INSTITUTO GEOGRAFICO AGUSTIN CODAZZI - IGAC"/>
    <s v="C-0404-1003-2-0-0404004-02011"/>
    <s v="C"/>
    <s v="0404"/>
    <s v="1003"/>
    <s v="2"/>
    <s v="0"/>
    <s v="0404004"/>
    <s v="02011"/>
    <s v=""/>
    <s v=""/>
    <s v="Nación"/>
    <s v="14"/>
    <s v="CSF"/>
    <x v="14"/>
    <x v="6"/>
    <n v="7320662632"/>
    <n v="0"/>
    <n v="0"/>
    <n v="7320662632"/>
    <n v="0"/>
    <n v="0"/>
    <n v="7320662632"/>
    <n v="0"/>
    <n v="0"/>
    <n v="0"/>
    <n v="0"/>
  </r>
  <r>
    <s v="04-03-00"/>
    <s v="INSTITUTO GEOGRAFICO AGUSTIN CODAZZI - IGAC"/>
    <s v="C-0404-1003-2-0-0404004-02012"/>
    <s v="C"/>
    <s v="0404"/>
    <s v="1003"/>
    <s v="2"/>
    <s v="0"/>
    <s v="0404004"/>
    <s v="02012"/>
    <s v=""/>
    <s v=""/>
    <s v="Nación"/>
    <s v="14"/>
    <s v="CSF"/>
    <x v="13"/>
    <x v="6"/>
    <n v="12512774736"/>
    <n v="0"/>
    <n v="0"/>
    <n v="12512774736"/>
    <n v="0"/>
    <n v="0"/>
    <n v="12512774736"/>
    <n v="0"/>
    <n v="0"/>
    <n v="0"/>
    <n v="0"/>
  </r>
  <r>
    <s v="04-03-00"/>
    <s v="INSTITUTO GEOGRAFICO AGUSTIN CODAZZI - IGAC"/>
    <s v="C-0404-1003-2-0-0404004-02041"/>
    <s v="C"/>
    <s v="0404"/>
    <s v="1003"/>
    <s v="2"/>
    <s v="0"/>
    <s v="0404004"/>
    <s v="02041"/>
    <s v=""/>
    <s v=""/>
    <s v="Nación"/>
    <s v="14"/>
    <s v="CSF"/>
    <x v="14"/>
    <x v="6"/>
    <n v="967730264"/>
    <n v="0"/>
    <n v="0"/>
    <n v="967730264"/>
    <n v="0"/>
    <n v="0"/>
    <n v="967730264"/>
    <n v="0"/>
    <n v="0"/>
    <n v="0"/>
    <n v="0"/>
  </r>
  <r>
    <s v="04-03-00"/>
    <s v="INSTITUTO GEOGRAFICO AGUSTIN CODAZZI - IGAC"/>
    <s v="C-0404-1003-2-0-0404004-02042"/>
    <s v="C"/>
    <s v="0404"/>
    <s v="1003"/>
    <s v="2"/>
    <s v="0"/>
    <s v="0404004"/>
    <s v="02042"/>
    <s v=""/>
    <s v=""/>
    <s v="Nación"/>
    <s v="14"/>
    <s v="CSF"/>
    <x v="13"/>
    <x v="6"/>
    <n v="4707269736"/>
    <n v="0"/>
    <n v="0"/>
    <n v="4707269736"/>
    <n v="0"/>
    <n v="0"/>
    <n v="4707269736"/>
    <n v="0"/>
    <n v="0"/>
    <n v="0"/>
    <n v="0"/>
  </r>
  <r>
    <s v="04-03-00"/>
    <s v="INSTITUTO GEOGRAFICO AGUSTIN CODAZZI - IGAC"/>
    <s v="C-0404-1003-2-0-0404004-03021"/>
    <s v="C"/>
    <s v="0404"/>
    <s v="1003"/>
    <s v="2"/>
    <s v="0"/>
    <s v="0404004"/>
    <s v="03021"/>
    <s v=""/>
    <s v=""/>
    <s v="Nación"/>
    <s v="14"/>
    <s v="CSF"/>
    <x v="14"/>
    <x v="6"/>
    <n v="10719704045"/>
    <n v="0"/>
    <n v="0"/>
    <n v="10719704045"/>
    <n v="0"/>
    <n v="0"/>
    <n v="10719704045"/>
    <n v="0"/>
    <n v="0"/>
    <n v="0"/>
    <n v="0"/>
  </r>
  <r>
    <s v="04-03-00"/>
    <s v="INSTITUTO GEOGRAFICO AGUSTIN CODAZZI - IGAC"/>
    <s v="C-0404-1003-2-0-0404004-03022"/>
    <s v="C"/>
    <s v="0404"/>
    <s v="1003"/>
    <s v="2"/>
    <s v="0"/>
    <s v="0404004"/>
    <s v="03022"/>
    <s v=""/>
    <s v=""/>
    <s v="Nación"/>
    <s v="14"/>
    <s v="CSF"/>
    <x v="13"/>
    <x v="6"/>
    <n v="13901430050"/>
    <n v="0"/>
    <n v="0"/>
    <n v="13901430050"/>
    <n v="0"/>
    <n v="0"/>
    <n v="13901430050"/>
    <n v="0"/>
    <n v="0"/>
    <n v="0"/>
    <n v="0"/>
  </r>
  <r>
    <s v="04-03-00"/>
    <s v="INSTITUTO GEOGRAFICO AGUSTIN CODAZZI - IGAC"/>
    <s v="C-0404-1003-2-0-0404004-04021"/>
    <s v="C"/>
    <s v="0404"/>
    <s v="1003"/>
    <s v="2"/>
    <s v="0"/>
    <s v="0404004"/>
    <s v="04021"/>
    <s v=""/>
    <s v=""/>
    <s v="Nación"/>
    <s v="14"/>
    <s v="CSF"/>
    <x v="14"/>
    <x v="6"/>
    <n v="264000000"/>
    <n v="0"/>
    <n v="0"/>
    <n v="264000000"/>
    <n v="0"/>
    <n v="0"/>
    <n v="264000000"/>
    <n v="0"/>
    <n v="0"/>
    <n v="0"/>
    <n v="0"/>
  </r>
  <r>
    <s v="04-03-00"/>
    <s v="INSTITUTO GEOGRAFICO AGUSTIN CODAZZI - IGAC"/>
    <s v="C-0404-1003-2-0-0404004-04022"/>
    <s v="C"/>
    <s v="0404"/>
    <s v="1003"/>
    <s v="2"/>
    <s v="0"/>
    <s v="0404004"/>
    <s v="04022"/>
    <s v=""/>
    <s v=""/>
    <s v="Nación"/>
    <s v="14"/>
    <s v="CSF"/>
    <x v="13"/>
    <x v="6"/>
    <n v="792000000"/>
    <n v="0"/>
    <n v="0"/>
    <n v="792000000"/>
    <n v="0"/>
    <n v="632398351"/>
    <n v="159601649"/>
    <n v="519865018"/>
    <n v="109862809"/>
    <n v="95862809"/>
    <n v="95862809"/>
  </r>
  <r>
    <s v="04-03-00"/>
    <s v="INSTITUTO GEOGRAFICO AGUSTIN CODAZZI - IGAC"/>
    <s v="C-0405-1003-4-0-0405005-02"/>
    <s v="C"/>
    <s v="0405"/>
    <s v="1003"/>
    <s v="4"/>
    <s v="0"/>
    <s v="0405005"/>
    <s v="02"/>
    <m/>
    <m/>
    <s v="Nación"/>
    <s v="10"/>
    <s v="CSF"/>
    <x v="15"/>
    <x v="7"/>
    <n v="2229000000"/>
    <n v="0"/>
    <n v="0"/>
    <n v="2229000000"/>
    <n v="0"/>
    <n v="1451418879.5"/>
    <n v="777581120.5"/>
    <n v="767169474"/>
    <n v="151829210"/>
    <n v="151829210"/>
    <n v="151829210"/>
  </r>
  <r>
    <s v="04-03-00"/>
    <s v="INSTITUTO GEOGRAFICO AGUSTIN CODAZZI - IGAC"/>
    <s v="C-0405-1003-4-0-0405007-02"/>
    <s v="C"/>
    <s v="0405"/>
    <s v="1003"/>
    <s v="4"/>
    <s v="0"/>
    <s v="0405007"/>
    <s v="02"/>
    <m/>
    <m/>
    <s v="Nación"/>
    <s v="10"/>
    <s v="CSF"/>
    <x v="16"/>
    <x v="7"/>
    <n v="271000000"/>
    <n v="0"/>
    <n v="0"/>
    <n v="271000000"/>
    <n v="0"/>
    <n v="157124385"/>
    <n v="113875615"/>
    <n v="120788800"/>
    <n v="45340735"/>
    <n v="45340735"/>
    <n v="45340735"/>
  </r>
  <r>
    <s v="04-03-00"/>
    <s v="INSTITUTO GEOGRAFICO AGUSTIN CODAZZI - IGAC"/>
    <s v="C-0405-1003-4-0-0405006-02"/>
    <s v="C"/>
    <s v="0405"/>
    <s v="1003"/>
    <s v="4"/>
    <s v="0"/>
    <s v="0405006"/>
    <s v="02"/>
    <m/>
    <m/>
    <s v="Propios"/>
    <s v="20"/>
    <s v="CSF"/>
    <x v="17"/>
    <x v="7"/>
    <n v="2500000000"/>
    <n v="0"/>
    <n v="0"/>
    <n v="2500000000"/>
    <n v="0"/>
    <n v="142375701"/>
    <n v="2357624299"/>
    <n v="142375701"/>
    <n v="0"/>
    <n v="0"/>
    <n v="0"/>
  </r>
  <r>
    <s v="04-03-00"/>
    <s v="INSTITUTO GEOGRAFICO AGUSTIN CODAZZI - IGAC"/>
    <s v="C-0499-1003-5-0-0499054-02"/>
    <s v="C"/>
    <s v="0499"/>
    <s v="1003"/>
    <s v="5"/>
    <s v="0"/>
    <s v="0499054"/>
    <s v="02"/>
    <m/>
    <m/>
    <s v="Nación"/>
    <s v="10"/>
    <s v="CSF"/>
    <x v="18"/>
    <x v="8"/>
    <n v="1148750000"/>
    <n v="630800186"/>
    <n v="92998906"/>
    <n v="1686551280"/>
    <n v="0"/>
    <n v="1676077833"/>
    <n v="10473447"/>
    <n v="1583422113"/>
    <n v="503297891"/>
    <n v="503297891"/>
    <n v="503297891"/>
  </r>
  <r>
    <s v="04-03-00"/>
    <s v="INSTITUTO GEOGRAFICO AGUSTIN CODAZZI - IGAC"/>
    <s v="C-0499-1003-5-0-0499058-02"/>
    <s v="C"/>
    <s v="0499"/>
    <s v="1003"/>
    <s v="5"/>
    <s v="0"/>
    <s v="0499058"/>
    <s v="02"/>
    <m/>
    <m/>
    <s v="Nación"/>
    <s v="10"/>
    <s v="CSF"/>
    <x v="19"/>
    <x v="8"/>
    <n v="430000000"/>
    <n v="250000000"/>
    <n v="241943873.88"/>
    <n v="438056126.12"/>
    <n v="0"/>
    <n v="349713716"/>
    <n v="88342410.120000005"/>
    <n v="0"/>
    <n v="0"/>
    <n v="0"/>
    <n v="0"/>
  </r>
  <r>
    <s v="04-03-00"/>
    <s v="INSTITUTO GEOGRAFICO AGUSTIN CODAZZI - IGAC"/>
    <s v="C-0499-1003-5-0-0499065-02"/>
    <s v="C"/>
    <s v="0499"/>
    <s v="1003"/>
    <s v="5"/>
    <s v="0"/>
    <s v="0499065"/>
    <s v="02"/>
    <m/>
    <m/>
    <s v="Nación"/>
    <s v="10"/>
    <s v="CSF"/>
    <x v="20"/>
    <x v="8"/>
    <n v="5121250000"/>
    <n v="1161657590"/>
    <n v="4151713716.1199999"/>
    <n v="2131193873.8800001"/>
    <n v="0"/>
    <n v="2125603783.8800001"/>
    <n v="5590090"/>
    <n v="1248114755.8800001"/>
    <n v="565206842"/>
    <n v="550534289"/>
    <n v="493446247"/>
  </r>
  <r>
    <s v="04-03-00"/>
    <s v="INSTITUTO GEOGRAFICO AGUSTIN CODAZZI - IGAC"/>
    <s v="C-0499-1003-5-0-0499060-02"/>
    <s v="C"/>
    <s v="0499"/>
    <s v="1003"/>
    <s v="5"/>
    <s v="0"/>
    <s v="0499060"/>
    <s v="02"/>
    <m/>
    <m/>
    <s v="Nación"/>
    <s v="10"/>
    <s v="CSF"/>
    <x v="21"/>
    <x v="8"/>
    <n v="900000000"/>
    <n v="1075799092"/>
    <n v="1261600372"/>
    <n v="714198720"/>
    <n v="0"/>
    <n v="626826235"/>
    <n v="87372485"/>
    <n v="601105436"/>
    <n v="198572192"/>
    <n v="198572192"/>
    <n v="193740712"/>
  </r>
  <r>
    <s v="04-03-00"/>
    <s v="INSTITUTO GEOGRAFICO AGUSTIN CODAZZI - IGAC"/>
    <s v="C-0499-1003-5-0-0499060-02"/>
    <s v="C"/>
    <s v="0499"/>
    <s v="1003"/>
    <s v="5"/>
    <s v="0"/>
    <s v="0499060"/>
    <s v="02"/>
    <m/>
    <m/>
    <s v="Propios"/>
    <s v="20"/>
    <s v="CSF"/>
    <x v="21"/>
    <x v="8"/>
    <n v="3050000000"/>
    <n v="0"/>
    <n v="1200000000"/>
    <n v="1850000000"/>
    <n v="0"/>
    <n v="1087648081"/>
    <n v="762351919"/>
    <n v="923714861"/>
    <n v="159466678"/>
    <n v="133118462"/>
    <n v="133118462"/>
  </r>
  <r>
    <s v="04-03-00"/>
    <s v="INSTITUTO GEOGRAFICO AGUSTIN CODAZZI - IGAC"/>
    <s v="C-0499-1003-5-0-0499065-02"/>
    <s v="C"/>
    <s v="0499"/>
    <s v="1003"/>
    <s v="5"/>
    <s v="0"/>
    <s v="0499065"/>
    <s v="02"/>
    <m/>
    <m/>
    <s v="Propios"/>
    <s v="20"/>
    <s v="CSF"/>
    <x v="20"/>
    <x v="8"/>
    <n v="2300000000"/>
    <n v="1200000000"/>
    <n v="0"/>
    <n v="3500000000"/>
    <n v="0"/>
    <n v="2353252313"/>
    <n v="1146747687"/>
    <n v="1548827444"/>
    <n v="1150840730"/>
    <n v="1150840730"/>
    <n v="1148304426"/>
  </r>
  <r>
    <s v="04-03-00"/>
    <s v="INSTITUTO GEOGRAFICO AGUSTIN CODAZZI - IGAC"/>
    <s v="C-0499-1003-5-0-0499058-02"/>
    <s v="C"/>
    <s v="0499"/>
    <s v="1003"/>
    <s v="5"/>
    <s v="0"/>
    <s v="0499058"/>
    <s v="02"/>
    <m/>
    <m/>
    <s v="Propios"/>
    <s v="20"/>
    <s v="CSF"/>
    <x v="19"/>
    <x v="8"/>
    <n v="200000000"/>
    <n v="0"/>
    <n v="0"/>
    <n v="200000000"/>
    <n v="0"/>
    <n v="0"/>
    <n v="200000000"/>
    <n v="0"/>
    <n v="0"/>
    <n v="0"/>
    <n v="0"/>
  </r>
  <r>
    <s v="04-03-00"/>
    <s v="INSTITUTO GEOGRAFICO AGUSTIN CODAZZI - IGAC"/>
    <s v="C-0499-1003-5-0-0499054-02"/>
    <s v="C"/>
    <s v="0499"/>
    <s v="1003"/>
    <s v="5"/>
    <s v="0"/>
    <s v="0499054"/>
    <s v="02"/>
    <m/>
    <m/>
    <s v="Propios"/>
    <s v="20"/>
    <s v="CSF"/>
    <x v="18"/>
    <x v="8"/>
    <n v="450000000"/>
    <n v="0"/>
    <n v="0"/>
    <n v="450000000"/>
    <n v="0"/>
    <n v="47831652"/>
    <n v="402168348"/>
    <n v="47831652"/>
    <n v="18842772"/>
    <n v="14011292"/>
    <n v="14011292"/>
  </r>
  <r>
    <s v="04-03-00"/>
    <s v="INSTITUTO GEOGRAFICO AGUSTIN CODAZZI - IGAC"/>
    <s v="C-0499-1003-6-0-0499016-02"/>
    <s v="C"/>
    <s v="0499"/>
    <s v="1003"/>
    <s v="6"/>
    <s v="0"/>
    <s v="0499016"/>
    <s v="02"/>
    <m/>
    <m/>
    <s v="Nación"/>
    <s v="10"/>
    <s v="CSF"/>
    <x v="22"/>
    <x v="9"/>
    <n v="2262000000"/>
    <n v="247257319"/>
    <n v="1927000000"/>
    <n v="582257319"/>
    <n v="0"/>
    <n v="503007255.5"/>
    <n v="79250063.5"/>
    <n v="358529788.5"/>
    <n v="104080981.31999999"/>
    <n v="104080981.31999999"/>
    <n v="104080981.31999999"/>
  </r>
  <r>
    <s v="04-03-00"/>
    <s v="INSTITUTO GEOGRAFICO AGUSTIN CODAZZI - IGAC"/>
    <s v="C-0499-1003-6-0-0499010-02"/>
    <s v="C"/>
    <s v="0499"/>
    <s v="1003"/>
    <s v="6"/>
    <s v="0"/>
    <s v="0499010"/>
    <s v="02"/>
    <m/>
    <m/>
    <s v="Nación"/>
    <s v="10"/>
    <s v="CSF"/>
    <x v="23"/>
    <x v="9"/>
    <n v="1838000000"/>
    <n v="0"/>
    <n v="1247257319"/>
    <n v="590742681"/>
    <n v="0"/>
    <n v="119815471"/>
    <n v="470927210"/>
    <n v="116980190"/>
    <n v="30758205"/>
    <n v="17809459"/>
    <n v="17809459"/>
  </r>
  <r>
    <s v="04-03-00"/>
    <s v="INSTITUTO GEOGRAFICO AGUSTIN CODAZZI - IGAC"/>
    <s v="C-0499-1003-6-0-0499011-02"/>
    <s v="C"/>
    <s v="0499"/>
    <s v="1003"/>
    <s v="6"/>
    <s v="0"/>
    <s v="0499011"/>
    <s v="02"/>
    <m/>
    <m/>
    <s v="Nación"/>
    <s v="10"/>
    <s v="CSF"/>
    <x v="24"/>
    <x v="9"/>
    <n v="500000000"/>
    <n v="0"/>
    <n v="0"/>
    <n v="500000000"/>
    <n v="0"/>
    <n v="160168022"/>
    <n v="339831978"/>
    <n v="160168022"/>
    <n v="50571596"/>
    <n v="50571596"/>
    <n v="38030646"/>
  </r>
  <r>
    <s v="04-03-00"/>
    <s v="INSTITUTO GEOGRAFICO AGUSTIN CODAZZI - IGAC"/>
    <s v="C-0499-1003-6-0-0499011-02"/>
    <s v="C"/>
    <s v="0499"/>
    <s v="1003"/>
    <s v="6"/>
    <s v="0"/>
    <s v="0499011"/>
    <s v="02"/>
    <m/>
    <m/>
    <s v="Propios"/>
    <s v="20"/>
    <s v="CSF"/>
    <x v="24"/>
    <x v="9"/>
    <n v="79600000"/>
    <n v="0"/>
    <n v="0"/>
    <n v="79600000"/>
    <n v="0"/>
    <n v="2000000"/>
    <n v="77600000"/>
    <n v="1234601"/>
    <n v="1234601"/>
    <n v="1234601"/>
    <n v="1234601"/>
  </r>
  <r>
    <s v="04-03-00"/>
    <s v="INSTITUTO GEOGRAFICO AGUSTIN CODAZZI - IGAC"/>
    <s v="C-0499-1003-6-0-0499010-02"/>
    <s v="C"/>
    <s v="0499"/>
    <s v="1003"/>
    <s v="6"/>
    <s v="0"/>
    <s v="0499010"/>
    <s v="02"/>
    <m/>
    <m/>
    <s v="Propios"/>
    <s v="20"/>
    <s v="CSF"/>
    <x v="23"/>
    <x v="9"/>
    <n v="256900000"/>
    <n v="0"/>
    <n v="0"/>
    <n v="256900000"/>
    <n v="0"/>
    <n v="6000000"/>
    <n v="250900000"/>
    <n v="0"/>
    <n v="0"/>
    <n v="0"/>
    <n v="0"/>
  </r>
  <r>
    <s v="04-03-00"/>
    <s v="INSTITUTO GEOGRAFICO AGUSTIN CODAZZI - IGAC"/>
    <s v="C-0499-1003-6-0-0499016-02"/>
    <s v="C"/>
    <s v="0499"/>
    <s v="1003"/>
    <s v="6"/>
    <s v="0"/>
    <s v="0499016"/>
    <s v="02"/>
    <m/>
    <m/>
    <s v="Propios"/>
    <s v="20"/>
    <s v="CSF"/>
    <x v="22"/>
    <x v="9"/>
    <n v="463500000"/>
    <n v="0"/>
    <n v="0"/>
    <n v="463500000"/>
    <n v="0"/>
    <n v="0"/>
    <n v="463500000"/>
    <n v="0"/>
    <n v="0"/>
    <n v="0"/>
    <n v="0"/>
  </r>
  <r>
    <s v="04-03-00"/>
    <s v="INSTITUTO GEOGRAFICO AGUSTIN CODAZZI - IGAC"/>
    <s v="C-0499-1003-7-0-0499052-02"/>
    <s v="C"/>
    <s v="0499"/>
    <s v="1003"/>
    <s v="7"/>
    <s v="0"/>
    <s v="0499052"/>
    <s v="02"/>
    <m/>
    <m/>
    <s v="Nación"/>
    <s v="10"/>
    <s v="CSF"/>
    <x v="25"/>
    <x v="10"/>
    <n v="769192239"/>
    <n v="127307150"/>
    <n v="200000000"/>
    <n v="696499389"/>
    <n v="0"/>
    <n v="681099549"/>
    <n v="15399840"/>
    <n v="75014079"/>
    <n v="22968480"/>
    <n v="22968480"/>
    <n v="22968480"/>
  </r>
  <r>
    <s v="04-03-00"/>
    <s v="INSTITUTO GEOGRAFICO AGUSTIN CODAZZI - IGAC"/>
    <s v="C-0499-1003-7-0-0499063-02"/>
    <s v="C"/>
    <s v="0499"/>
    <s v="1003"/>
    <s v="7"/>
    <s v="0"/>
    <s v="0499063"/>
    <s v="02"/>
    <m/>
    <m/>
    <s v="Nación"/>
    <s v="10"/>
    <s v="CSF"/>
    <x v="26"/>
    <x v="10"/>
    <n v="600807761"/>
    <n v="0"/>
    <n v="127307150"/>
    <n v="473500611"/>
    <n v="0"/>
    <n v="300897504"/>
    <n v="172603107"/>
    <n v="45421530"/>
    <n v="0"/>
    <n v="0"/>
    <n v="0"/>
  </r>
  <r>
    <s v="04-03-00"/>
    <s v="INSTITUTO GEOGRAFICO AGUSTIN CODAZZI - IGAC"/>
    <s v="C-0499-1003-8-0-0499063-02"/>
    <s v="C"/>
    <s v="0499"/>
    <s v="1003"/>
    <s v="8"/>
    <s v="0"/>
    <s v="0499063"/>
    <s v="02"/>
    <m/>
    <m/>
    <s v="Nación"/>
    <s v="10"/>
    <s v="CSF"/>
    <x v="26"/>
    <x v="11"/>
    <n v="744000000"/>
    <n v="25269460"/>
    <n v="0"/>
    <n v="769269460"/>
    <n v="0"/>
    <n v="567120719"/>
    <n v="202148741"/>
    <n v="565737427"/>
    <n v="237639518"/>
    <n v="233500176"/>
    <n v="218986142"/>
  </r>
  <r>
    <s v="04-03-00"/>
    <s v="INSTITUTO GEOGRAFICO AGUSTIN CODAZZI - IGAC"/>
    <s v="C-0499-1003-8-0-0499053-02"/>
    <s v="C"/>
    <s v="0499"/>
    <s v="1003"/>
    <s v="8"/>
    <s v="0"/>
    <s v="0499053"/>
    <s v="02"/>
    <m/>
    <m/>
    <s v="Nación"/>
    <s v="10"/>
    <s v="CSF"/>
    <x v="27"/>
    <x v="11"/>
    <n v="76000000"/>
    <n v="0"/>
    <n v="25269460"/>
    <n v="50730540"/>
    <n v="0"/>
    <n v="38651840"/>
    <n v="12078700"/>
    <n v="38651840"/>
    <n v="16749131"/>
    <n v="16749131"/>
    <n v="16749131"/>
  </r>
  <r>
    <s v="04-03-00"/>
    <s v="INSTITUTO GEOGRAFICO AGUSTIN CODAZZI - IGAC"/>
    <s v="C-0499-1003-8-0-0499063-02"/>
    <s v="C"/>
    <s v="0499"/>
    <s v="1003"/>
    <s v="8"/>
    <s v="0"/>
    <s v="0499063"/>
    <s v="02"/>
    <m/>
    <m/>
    <s v="Propios"/>
    <s v="20"/>
    <s v="CSF"/>
    <x v="26"/>
    <x v="11"/>
    <n v="700000000"/>
    <n v="0"/>
    <n v="0"/>
    <n v="700000000"/>
    <n v="0"/>
    <n v="97872415"/>
    <n v="602127585"/>
    <n v="25118079"/>
    <n v="11424748"/>
    <n v="11424748"/>
    <n v="11424748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63">
  <r>
    <s v="04-03-00-002"/>
    <x v="0"/>
    <s v="A-01-01-01-001-001"/>
    <x v="0"/>
    <s v="01"/>
    <s v="01"/>
    <s v="01"/>
    <s v="001"/>
    <s v="001"/>
    <m/>
    <m/>
    <m/>
    <s v="Nación"/>
    <x v="0"/>
    <s v="CSF"/>
    <s v="SUELDO BÁSICO"/>
    <n v="646888000"/>
    <n v="0"/>
    <n v="0"/>
    <n v="646888000"/>
    <n v="0"/>
    <n v="332998172"/>
    <n v="313889828"/>
    <n v="332998172"/>
    <n v="332998172"/>
    <n v="332998172"/>
    <n v="332998172"/>
  </r>
  <r>
    <s v="04-03-00-002"/>
    <x v="0"/>
    <s v="A-01-01-01-001-004"/>
    <x v="0"/>
    <s v="01"/>
    <s v="01"/>
    <s v="01"/>
    <s v="001"/>
    <s v="004"/>
    <m/>
    <m/>
    <m/>
    <s v="Nación"/>
    <x v="0"/>
    <s v="CSF"/>
    <s v="SUBSIDIO DE ALIMENTACIÓN"/>
    <n v="14343000"/>
    <n v="0"/>
    <n v="0"/>
    <n v="14343000"/>
    <n v="0"/>
    <n v="7319574"/>
    <n v="7023426"/>
    <n v="7319574"/>
    <n v="7319574"/>
    <n v="7319574"/>
    <n v="7319574"/>
  </r>
  <r>
    <s v="04-03-00-002"/>
    <x v="0"/>
    <s v="A-01-01-01-001-005"/>
    <x v="0"/>
    <s v="01"/>
    <s v="01"/>
    <s v="01"/>
    <s v="001"/>
    <s v="005"/>
    <m/>
    <m/>
    <m/>
    <s v="Nación"/>
    <x v="0"/>
    <s v="CSF"/>
    <s v="AUXILIO DE TRANSPORTE "/>
    <n v="18847000"/>
    <n v="0"/>
    <n v="0"/>
    <n v="18847000"/>
    <n v="0"/>
    <n v="10165404"/>
    <n v="8681596"/>
    <n v="10165404"/>
    <n v="10165404"/>
    <n v="10165404"/>
    <n v="10165404"/>
  </r>
  <r>
    <s v="04-03-00-002"/>
    <x v="0"/>
    <s v="A-01-01-01-001-006"/>
    <x v="0"/>
    <s v="01"/>
    <s v="01"/>
    <s v="01"/>
    <s v="001"/>
    <s v="006"/>
    <m/>
    <m/>
    <m/>
    <s v="Nación"/>
    <x v="0"/>
    <s v="CSF"/>
    <s v="PRIMA DE SERVICIO"/>
    <n v="59975000"/>
    <n v="6370900"/>
    <n v="0"/>
    <n v="66345900"/>
    <n v="0"/>
    <n v="66298945"/>
    <n v="46955"/>
    <n v="66298945"/>
    <n v="66298945"/>
    <n v="66298945"/>
    <n v="66298945"/>
  </r>
  <r>
    <s v="04-03-00-002"/>
    <x v="0"/>
    <s v="A-01-01-01-001-007"/>
    <x v="0"/>
    <s v="01"/>
    <s v="01"/>
    <s v="01"/>
    <s v="001"/>
    <s v="007"/>
    <m/>
    <m/>
    <m/>
    <s v="Nación"/>
    <x v="0"/>
    <s v="CSF"/>
    <s v="BONIFICACIÓN POR SERVICIOS PRESTADOS"/>
    <n v="22807000"/>
    <n v="0"/>
    <n v="0"/>
    <n v="22807000"/>
    <n v="0"/>
    <n v="13242980"/>
    <n v="9564020"/>
    <n v="13242980"/>
    <n v="13242980"/>
    <n v="13242980"/>
    <n v="13242980"/>
  </r>
  <r>
    <s v="04-03-00-002"/>
    <x v="0"/>
    <s v="A-01-01-01-001-009"/>
    <x v="0"/>
    <s v="01"/>
    <s v="01"/>
    <s v="01"/>
    <s v="001"/>
    <s v="009"/>
    <m/>
    <m/>
    <m/>
    <s v="Nación"/>
    <x v="0"/>
    <s v="CSF"/>
    <s v="PRIMA DE NAVIDAD"/>
    <n v="86020000"/>
    <n v="0"/>
    <n v="0"/>
    <n v="86020000"/>
    <n v="0"/>
    <n v="0"/>
    <n v="86020000"/>
    <n v="0"/>
    <n v="0"/>
    <n v="0"/>
    <n v="0"/>
  </r>
  <r>
    <s v="04-03-00-002"/>
    <x v="0"/>
    <s v="A-01-01-01-001-010"/>
    <x v="0"/>
    <s v="01"/>
    <s v="01"/>
    <s v="01"/>
    <s v="001"/>
    <s v="010"/>
    <m/>
    <m/>
    <m/>
    <s v="Nación"/>
    <x v="0"/>
    <s v="CSF"/>
    <s v="PRIMA DE VACACIONES"/>
    <n v="40177000"/>
    <n v="0"/>
    <n v="0"/>
    <n v="40177000"/>
    <n v="0"/>
    <n v="21859913"/>
    <n v="18317087"/>
    <n v="21859913"/>
    <n v="21859913"/>
    <n v="21859913"/>
    <n v="21859913"/>
  </r>
  <r>
    <s v="04-03-00-002"/>
    <x v="0"/>
    <s v="A-01-01-02-001"/>
    <x v="0"/>
    <s v="01"/>
    <s v="01"/>
    <s v="02"/>
    <s v="001"/>
    <m/>
    <m/>
    <m/>
    <m/>
    <s v="Nación"/>
    <x v="0"/>
    <s v="CSF"/>
    <s v="PENSIONES"/>
    <n v="85001000"/>
    <n v="0"/>
    <n v="0"/>
    <n v="85001000"/>
    <n v="0"/>
    <n v="38271100"/>
    <n v="46729900"/>
    <n v="38234700"/>
    <n v="38234700"/>
    <n v="38234700"/>
    <n v="38234700"/>
  </r>
  <r>
    <s v="04-03-00-002"/>
    <x v="0"/>
    <s v="A-01-01-02-002"/>
    <x v="0"/>
    <s v="01"/>
    <s v="01"/>
    <s v="02"/>
    <s v="002"/>
    <m/>
    <m/>
    <m/>
    <m/>
    <s v="Nación"/>
    <x v="0"/>
    <s v="CSF"/>
    <s v="SALUD"/>
    <n v="60520000"/>
    <n v="0"/>
    <n v="0"/>
    <n v="60520000"/>
    <n v="0"/>
    <n v="31890700"/>
    <n v="28629300"/>
    <n v="31752100"/>
    <n v="31752100"/>
    <n v="31752100"/>
    <n v="31752100"/>
  </r>
  <r>
    <s v="04-03-00-002"/>
    <x v="0"/>
    <s v="A-01-01-02-004"/>
    <x v="0"/>
    <s v="01"/>
    <s v="01"/>
    <s v="02"/>
    <s v="004"/>
    <m/>
    <m/>
    <m/>
    <m/>
    <s v="Nación"/>
    <x v="0"/>
    <s v="CSF"/>
    <s v="CAJAS DE COMPENSACIÓN FAMILIAR"/>
    <n v="32936000"/>
    <n v="0"/>
    <n v="0"/>
    <n v="32936000"/>
    <n v="0"/>
    <n v="18990500"/>
    <n v="13945500"/>
    <n v="18990500"/>
    <n v="18990500"/>
    <n v="18990500"/>
    <n v="18990500"/>
  </r>
  <r>
    <s v="04-03-00-002"/>
    <x v="0"/>
    <s v="A-01-01-02-005"/>
    <x v="0"/>
    <s v="01"/>
    <s v="01"/>
    <s v="02"/>
    <s v="005"/>
    <m/>
    <m/>
    <m/>
    <m/>
    <s v="Nación"/>
    <x v="0"/>
    <s v="CSF"/>
    <s v="APORTES GENERALES AL SISTEMA DE RIESGOS LABORALES"/>
    <n v="2145000"/>
    <n v="4190101"/>
    <n v="0"/>
    <n v="6335101"/>
    <n v="0"/>
    <n v="3470701"/>
    <n v="2864400"/>
    <n v="3470701"/>
    <n v="3470701"/>
    <n v="3470701"/>
    <n v="3470701"/>
  </r>
  <r>
    <s v="04-03-00-002"/>
    <x v="0"/>
    <s v="A-01-01-02-006"/>
    <x v="0"/>
    <s v="01"/>
    <s v="01"/>
    <s v="02"/>
    <s v="006"/>
    <m/>
    <m/>
    <m/>
    <m/>
    <s v="Nación"/>
    <x v="0"/>
    <s v="CSF"/>
    <s v="APORTES AL ICBF"/>
    <n v="24707800"/>
    <n v="0"/>
    <n v="0"/>
    <n v="24707800"/>
    <n v="0"/>
    <n v="14246100"/>
    <n v="10461700"/>
    <n v="14246100"/>
    <n v="14246100"/>
    <n v="14246100"/>
    <n v="14246100"/>
  </r>
  <r>
    <s v="04-03-00-002"/>
    <x v="0"/>
    <s v="A-01-01-02-007"/>
    <x v="0"/>
    <s v="01"/>
    <s v="01"/>
    <s v="02"/>
    <s v="007"/>
    <m/>
    <m/>
    <m/>
    <m/>
    <s v="Nación"/>
    <x v="0"/>
    <s v="CSF"/>
    <s v="APORTES AL SENA"/>
    <n v="16475000"/>
    <n v="0"/>
    <n v="0"/>
    <n v="16475000"/>
    <n v="0"/>
    <n v="9500500"/>
    <n v="6974500"/>
    <n v="9500500"/>
    <n v="9500500"/>
    <n v="9500500"/>
    <n v="9500500"/>
  </r>
  <r>
    <s v="04-03-00-002"/>
    <x v="0"/>
    <s v="A-01-01-03-001-001"/>
    <x v="0"/>
    <s v="01"/>
    <s v="01"/>
    <s v="03"/>
    <s v="001"/>
    <s v="001"/>
    <m/>
    <m/>
    <m/>
    <s v="Nación"/>
    <x v="0"/>
    <s v="CSF"/>
    <s v="SUELDO DE VACACIONES"/>
    <n v="26120430"/>
    <n v="0"/>
    <n v="0"/>
    <n v="26120430"/>
    <n v="0"/>
    <n v="22718379"/>
    <n v="3402051"/>
    <n v="22718379"/>
    <n v="22718379"/>
    <n v="22718379"/>
    <n v="22718379"/>
  </r>
  <r>
    <s v="04-03-00-002"/>
    <x v="0"/>
    <s v="A-01-01-03-001-003"/>
    <x v="0"/>
    <s v="01"/>
    <s v="01"/>
    <s v="03"/>
    <s v="001"/>
    <s v="003"/>
    <m/>
    <m/>
    <m/>
    <s v="Nación"/>
    <x v="0"/>
    <s v="CSF"/>
    <s v="BONIFICACIÓN ESPECIAL DE RECREACIÓN"/>
    <n v="1981980"/>
    <n v="1547684"/>
    <n v="0"/>
    <n v="3529664"/>
    <n v="0"/>
    <n v="1714767"/>
    <n v="1814897"/>
    <n v="1714767"/>
    <n v="1714767"/>
    <n v="1714767"/>
    <n v="1714767"/>
  </r>
  <r>
    <s v="04-03-00-002"/>
    <x v="0"/>
    <s v="A-01-01-03-002"/>
    <x v="0"/>
    <s v="01"/>
    <s v="01"/>
    <s v="03"/>
    <s v="002"/>
    <m/>
    <m/>
    <m/>
    <m/>
    <s v="Nación"/>
    <x v="0"/>
    <s v="CSF"/>
    <s v="PRIMA TÉCNICA NO SALARIAL"/>
    <n v="5269320"/>
    <n v="18280350"/>
    <n v="0"/>
    <n v="23549670"/>
    <n v="0"/>
    <n v="14129802"/>
    <n v="9419868"/>
    <n v="14129802"/>
    <n v="14129802"/>
    <n v="14129802"/>
    <n v="14129802"/>
  </r>
  <r>
    <s v="04-03-00-002"/>
    <x v="0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02"/>
    <x v="0"/>
    <s v="A-02-02-02-006-004"/>
    <x v="0"/>
    <s v="02"/>
    <s v="02"/>
    <s v="02"/>
    <s v="006"/>
    <s v="004"/>
    <m/>
    <m/>
    <m/>
    <s v="Propios"/>
    <x v="1"/>
    <s v="CSF"/>
    <s v="SERVICIOS DE TRANSPORTE DE PASAJEROS"/>
    <n v="0"/>
    <n v="50000"/>
    <n v="0"/>
    <n v="50000"/>
    <n v="0"/>
    <n v="50000"/>
    <n v="0"/>
    <n v="0"/>
    <n v="0"/>
    <n v="0"/>
    <n v="0"/>
  </r>
  <r>
    <s v="04-03-00-002"/>
    <x v="0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90000000"/>
    <n v="0"/>
    <n v="0"/>
    <n v="90000000"/>
    <n v="0"/>
    <n v="90000000"/>
    <n v="0"/>
    <n v="56267098"/>
    <n v="56267098"/>
    <n v="56267098"/>
    <n v="56267098"/>
  </r>
  <r>
    <s v="04-03-00-002"/>
    <x v="0"/>
    <s v="A-02-02-02-008-003"/>
    <x v="0"/>
    <s v="02"/>
    <s v="02"/>
    <s v="02"/>
    <s v="008"/>
    <s v="003"/>
    <m/>
    <m/>
    <m/>
    <s v="Propios"/>
    <x v="1"/>
    <s v="CSF"/>
    <s v="OTROS SERVICIOS PROFESIONALES, CIENTÍFICOS Y TÉCNICOS"/>
    <n v="0"/>
    <n v="209945"/>
    <n v="0"/>
    <n v="209945"/>
    <n v="0"/>
    <n v="209945"/>
    <n v="0"/>
    <n v="209945"/>
    <n v="209945"/>
    <n v="209945"/>
    <n v="209945"/>
  </r>
  <r>
    <s v="04-03-00-002"/>
    <x v="0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1200000"/>
    <n v="0"/>
    <n v="0"/>
    <n v="1200000"/>
    <n v="0"/>
    <n v="1200000"/>
    <n v="0"/>
    <n v="514604"/>
    <n v="495468"/>
    <n v="495468"/>
    <n v="495468"/>
  </r>
  <r>
    <s v="04-03-00-002"/>
    <x v="0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2600000"/>
    <n v="0"/>
    <n v="0"/>
    <n v="2600000"/>
    <n v="0"/>
    <n v="2600000"/>
    <n v="0"/>
    <n v="1905619"/>
    <n v="1905618"/>
    <n v="1905618"/>
    <n v="1905618"/>
  </r>
  <r>
    <s v="04-03-00-002"/>
    <x v="0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02"/>
    <x v="0"/>
    <s v="A-02-02-02-010"/>
    <x v="0"/>
    <s v="02"/>
    <s v="02"/>
    <s v="02"/>
    <s v="010"/>
    <m/>
    <m/>
    <m/>
    <m/>
    <s v="Propios"/>
    <x v="1"/>
    <s v="CSF"/>
    <s v="VIÁTICOS DE LOS FUNCIONARIOS EN COMISIÓN"/>
    <n v="0"/>
    <n v="114433"/>
    <n v="0"/>
    <n v="114433"/>
    <n v="0"/>
    <n v="114433"/>
    <n v="0"/>
    <n v="0"/>
    <n v="0"/>
    <n v="0"/>
    <n v="0"/>
  </r>
  <r>
    <s v="04-03-00-002"/>
    <x v="0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798811"/>
    <n v="0"/>
    <n v="798811"/>
    <n v="0"/>
    <n v="798773"/>
    <n v="38"/>
    <n v="798773"/>
    <n v="265738"/>
    <n v="265738"/>
    <n v="265738"/>
  </r>
  <r>
    <s v="04-03-00-002"/>
    <x v="0"/>
    <s v="A-08-01-02-001"/>
    <x v="0"/>
    <s v="08"/>
    <s v="01"/>
    <s v="02"/>
    <s v="001"/>
    <m/>
    <m/>
    <m/>
    <m/>
    <s v="Nación"/>
    <x v="0"/>
    <s v="CSF"/>
    <s v="IMPUESTO PREDIAL Y SOBRETASA AMBIENTAL"/>
    <n v="0"/>
    <n v="19725500"/>
    <n v="0"/>
    <n v="19725500"/>
    <n v="0"/>
    <n v="19725500"/>
    <n v="0"/>
    <n v="17752950"/>
    <n v="17752950"/>
    <n v="17752950"/>
    <n v="17752950"/>
  </r>
  <r>
    <s v="04-03-00-002"/>
    <x v="0"/>
    <s v="A-08-01-02-003"/>
    <x v="0"/>
    <s v="08"/>
    <s v="01"/>
    <s v="02"/>
    <s v="003"/>
    <m/>
    <m/>
    <m/>
    <m/>
    <s v="Propios"/>
    <x v="1"/>
    <s v="CSF"/>
    <s v="IMPUESTO DE INDUSTRIA Y COMERCIO"/>
    <n v="0"/>
    <n v="1281268"/>
    <n v="0"/>
    <n v="1281268"/>
    <n v="0"/>
    <n v="1281268"/>
    <n v="0"/>
    <n v="1281268"/>
    <n v="1281248"/>
    <n v="1281248"/>
    <n v="1281248"/>
  </r>
  <r>
    <s v="04-03-00-003"/>
    <x v="1"/>
    <s v="A-01-01-01-001-001"/>
    <x v="0"/>
    <s v="01"/>
    <s v="01"/>
    <s v="01"/>
    <s v="001"/>
    <s v="001"/>
    <m/>
    <m/>
    <m/>
    <s v="Nación"/>
    <x v="0"/>
    <s v="CSF"/>
    <s v="SUELDO BÁSICO"/>
    <n v="512090000"/>
    <n v="0"/>
    <n v="0"/>
    <n v="512090000"/>
    <n v="0"/>
    <n v="271421708"/>
    <n v="240668292"/>
    <n v="271421708"/>
    <n v="271421708"/>
    <n v="271421708"/>
    <n v="271421708"/>
  </r>
  <r>
    <s v="04-03-00-003"/>
    <x v="1"/>
    <s v="A-01-01-01-001-004"/>
    <x v="0"/>
    <s v="01"/>
    <s v="01"/>
    <s v="01"/>
    <s v="001"/>
    <s v="004"/>
    <m/>
    <m/>
    <m/>
    <s v="Nación"/>
    <x v="0"/>
    <s v="CSF"/>
    <s v="SUBSIDIO DE ALIMENTACIÓN"/>
    <n v="9155000"/>
    <n v="0"/>
    <n v="0"/>
    <n v="9155000"/>
    <n v="0"/>
    <n v="4927794"/>
    <n v="4227206"/>
    <n v="4927794"/>
    <n v="4927794"/>
    <n v="4927794"/>
    <n v="4927794"/>
  </r>
  <r>
    <s v="04-03-00-003"/>
    <x v="1"/>
    <s v="A-01-01-01-001-005"/>
    <x v="0"/>
    <s v="01"/>
    <s v="01"/>
    <s v="01"/>
    <s v="001"/>
    <s v="005"/>
    <m/>
    <m/>
    <m/>
    <s v="Nación"/>
    <x v="0"/>
    <s v="CSF"/>
    <s v="AUXILIO DE TRANSPORTE "/>
    <n v="10861000"/>
    <n v="0"/>
    <n v="0"/>
    <n v="10861000"/>
    <n v="0"/>
    <n v="6507230"/>
    <n v="4353770"/>
    <n v="6507230"/>
    <n v="6507230"/>
    <n v="6507230"/>
    <n v="6507230"/>
  </r>
  <r>
    <s v="04-03-00-003"/>
    <x v="1"/>
    <s v="A-01-01-01-001-006"/>
    <x v="0"/>
    <s v="01"/>
    <s v="01"/>
    <s v="01"/>
    <s v="001"/>
    <s v="006"/>
    <m/>
    <m/>
    <m/>
    <s v="Nación"/>
    <x v="0"/>
    <s v="CSF"/>
    <s v="PRIMA DE SERVICIO"/>
    <n v="48292000"/>
    <n v="4407399"/>
    <n v="0"/>
    <n v="52699399"/>
    <n v="0"/>
    <n v="52699399"/>
    <n v="0"/>
    <n v="52699399"/>
    <n v="52699399"/>
    <n v="52699399"/>
    <n v="52699399"/>
  </r>
  <r>
    <s v="04-03-00-003"/>
    <x v="1"/>
    <s v="A-01-01-01-001-007"/>
    <x v="0"/>
    <s v="01"/>
    <s v="01"/>
    <s v="01"/>
    <s v="001"/>
    <s v="007"/>
    <m/>
    <m/>
    <m/>
    <s v="Nación"/>
    <x v="0"/>
    <s v="CSF"/>
    <s v="BONIFICACIÓN POR SERVICIOS PRESTADOS"/>
    <n v="17911000"/>
    <n v="0"/>
    <n v="0"/>
    <n v="17911000"/>
    <n v="0"/>
    <n v="2945098"/>
    <n v="14965902"/>
    <n v="2945098"/>
    <n v="2945098"/>
    <n v="2945098"/>
    <n v="2945098"/>
  </r>
  <r>
    <s v="04-03-00-003"/>
    <x v="1"/>
    <s v="A-01-01-01-001-009"/>
    <x v="0"/>
    <s v="01"/>
    <s v="01"/>
    <s v="01"/>
    <s v="001"/>
    <s v="009"/>
    <m/>
    <m/>
    <m/>
    <s v="Nación"/>
    <x v="0"/>
    <s v="CSF"/>
    <s v="PRIMA DE NAVIDAD"/>
    <n v="63157000"/>
    <n v="0"/>
    <n v="0"/>
    <n v="63157000"/>
    <n v="0"/>
    <n v="0"/>
    <n v="63157000"/>
    <n v="0"/>
    <n v="0"/>
    <n v="0"/>
    <n v="0"/>
  </r>
  <r>
    <s v="04-03-00-003"/>
    <x v="1"/>
    <s v="A-01-01-01-001-010"/>
    <x v="0"/>
    <s v="01"/>
    <s v="01"/>
    <s v="01"/>
    <s v="001"/>
    <s v="010"/>
    <m/>
    <m/>
    <m/>
    <s v="Nación"/>
    <x v="0"/>
    <s v="CSF"/>
    <s v="PRIMA DE VACACIONES"/>
    <n v="35131000"/>
    <n v="0"/>
    <n v="0"/>
    <n v="35131000"/>
    <n v="0"/>
    <n v="5686587"/>
    <n v="29444413"/>
    <n v="5686587"/>
    <n v="5686587"/>
    <n v="5686587"/>
    <n v="5686587"/>
  </r>
  <r>
    <s v="04-03-00-003"/>
    <x v="1"/>
    <s v="A-01-01-02-001"/>
    <x v="0"/>
    <s v="01"/>
    <s v="01"/>
    <s v="02"/>
    <s v="001"/>
    <m/>
    <m/>
    <m/>
    <m/>
    <s v="Nación"/>
    <x v="0"/>
    <s v="CSF"/>
    <s v="PENSIONES"/>
    <n v="66832100"/>
    <n v="0"/>
    <n v="0"/>
    <n v="66832100"/>
    <n v="0"/>
    <n v="29876600"/>
    <n v="36955500"/>
    <n v="29876600"/>
    <n v="29876600"/>
    <n v="29876600"/>
    <n v="29876600"/>
  </r>
  <r>
    <s v="04-03-00-003"/>
    <x v="1"/>
    <s v="A-01-01-02-002"/>
    <x v="0"/>
    <s v="01"/>
    <s v="01"/>
    <s v="02"/>
    <s v="002"/>
    <m/>
    <m/>
    <m/>
    <m/>
    <s v="Nación"/>
    <x v="0"/>
    <s v="CSF"/>
    <s v="SALUD"/>
    <n v="46905000"/>
    <n v="0"/>
    <n v="0"/>
    <n v="46905000"/>
    <n v="0"/>
    <n v="24503400"/>
    <n v="22401600"/>
    <n v="24503400"/>
    <n v="24503400"/>
    <n v="24503400"/>
    <n v="24503400"/>
  </r>
  <r>
    <s v="04-03-00-003"/>
    <x v="1"/>
    <s v="A-01-01-02-004"/>
    <x v="0"/>
    <s v="01"/>
    <s v="01"/>
    <s v="02"/>
    <s v="004"/>
    <m/>
    <m/>
    <m/>
    <m/>
    <s v="Nación"/>
    <x v="0"/>
    <s v="CSF"/>
    <s v="CAJAS DE COMPENSACIÓN FAMILIAR"/>
    <n v="26502000"/>
    <n v="0"/>
    <n v="0"/>
    <n v="26502000"/>
    <n v="0"/>
    <n v="14278900"/>
    <n v="12223100"/>
    <n v="14278900"/>
    <n v="14278900"/>
    <n v="14278900"/>
    <n v="14278900"/>
  </r>
  <r>
    <s v="04-03-00-003"/>
    <x v="1"/>
    <s v="A-01-01-02-005"/>
    <x v="0"/>
    <s v="01"/>
    <s v="01"/>
    <s v="02"/>
    <s v="005"/>
    <m/>
    <m/>
    <m/>
    <m/>
    <s v="Nación"/>
    <x v="0"/>
    <s v="CSF"/>
    <s v="APORTES GENERALES AL SISTEMA DE RIESGOS LABORALES"/>
    <n v="6820000"/>
    <n v="0"/>
    <n v="0"/>
    <n v="6820000"/>
    <n v="0"/>
    <n v="3564900"/>
    <n v="3255100"/>
    <n v="3564900"/>
    <n v="3564900"/>
    <n v="3564900"/>
    <n v="3564900"/>
  </r>
  <r>
    <s v="04-03-00-003"/>
    <x v="1"/>
    <s v="A-01-01-02-006"/>
    <x v="0"/>
    <s v="01"/>
    <s v="01"/>
    <s v="02"/>
    <s v="006"/>
    <m/>
    <m/>
    <m/>
    <m/>
    <s v="Nación"/>
    <x v="0"/>
    <s v="CSF"/>
    <s v="APORTES AL ICBF"/>
    <n v="19881000"/>
    <n v="0"/>
    <n v="0"/>
    <n v="19881000"/>
    <n v="0"/>
    <n v="10710800"/>
    <n v="9170200"/>
    <n v="10710800"/>
    <n v="10710800"/>
    <n v="10710800"/>
    <n v="10710800"/>
  </r>
  <r>
    <s v="04-03-00-003"/>
    <x v="1"/>
    <s v="A-01-01-02-007"/>
    <x v="0"/>
    <s v="01"/>
    <s v="01"/>
    <s v="02"/>
    <s v="007"/>
    <m/>
    <m/>
    <m/>
    <m/>
    <s v="Nación"/>
    <x v="0"/>
    <s v="CSF"/>
    <s v="APORTES AL SENA"/>
    <n v="13256000"/>
    <n v="0"/>
    <n v="0"/>
    <n v="13256000"/>
    <n v="0"/>
    <n v="7142600"/>
    <n v="6113400"/>
    <n v="7142600"/>
    <n v="7142600"/>
    <n v="7142600"/>
    <n v="7142600"/>
  </r>
  <r>
    <s v="04-03-00-003"/>
    <x v="1"/>
    <s v="A-01-01-03-001-001"/>
    <x v="0"/>
    <s v="01"/>
    <s v="01"/>
    <s v="03"/>
    <s v="001"/>
    <s v="001"/>
    <m/>
    <m/>
    <m/>
    <s v="Nación"/>
    <x v="0"/>
    <s v="CSF"/>
    <s v="SUELDO DE VACACIONES"/>
    <n v="25325370"/>
    <n v="0"/>
    <n v="0"/>
    <n v="25325370"/>
    <n v="0"/>
    <n v="7127100"/>
    <n v="18198270"/>
    <n v="7127100"/>
    <n v="7127100"/>
    <n v="7127100"/>
    <n v="7127100"/>
  </r>
  <r>
    <s v="04-03-00-003"/>
    <x v="1"/>
    <s v="A-01-01-03-001-003"/>
    <x v="0"/>
    <s v="01"/>
    <s v="01"/>
    <s v="03"/>
    <s v="001"/>
    <s v="003"/>
    <m/>
    <m/>
    <m/>
    <s v="Nación"/>
    <x v="0"/>
    <s v="CSF"/>
    <s v="BONIFICACIÓN ESPECIAL DE RECREACIÓN"/>
    <n v="1934730"/>
    <n v="0"/>
    <n v="0"/>
    <n v="1934730"/>
    <n v="0"/>
    <n v="540689"/>
    <n v="1394041"/>
    <n v="540689"/>
    <n v="540689"/>
    <n v="540689"/>
    <n v="540689"/>
  </r>
  <r>
    <s v="04-03-00-003"/>
    <x v="1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03"/>
    <x v="1"/>
    <s v="A-02-02-02-006-004"/>
    <x v="0"/>
    <s v="02"/>
    <s v="02"/>
    <s v="02"/>
    <s v="006"/>
    <s v="004"/>
    <m/>
    <m/>
    <m/>
    <s v="Nación"/>
    <x v="0"/>
    <s v="CSF"/>
    <s v="SERVICIOS DE TRANSPORTE DE PASAJEROS"/>
    <n v="420000"/>
    <n v="78400"/>
    <n v="0"/>
    <n v="498400"/>
    <n v="0"/>
    <n v="498400"/>
    <n v="0"/>
    <n v="498400"/>
    <n v="498400"/>
    <n v="498400"/>
    <n v="498400"/>
  </r>
  <r>
    <s v="04-03-00-003"/>
    <x v="1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92000000"/>
    <n v="0"/>
    <n v="0"/>
    <n v="92000000"/>
    <n v="0"/>
    <n v="92000000"/>
    <n v="0"/>
    <n v="43717963"/>
    <n v="43717963"/>
    <n v="43717963"/>
    <n v="43717963"/>
  </r>
  <r>
    <s v="04-03-00-003"/>
    <x v="1"/>
    <s v="A-02-02-02-007-001"/>
    <x v="0"/>
    <s v="02"/>
    <s v="02"/>
    <s v="02"/>
    <s v="007"/>
    <s v="001"/>
    <m/>
    <m/>
    <m/>
    <s v="Nación"/>
    <x v="0"/>
    <s v="CSF"/>
    <s v="SERVICIOS FINANCIEROS Y SERVICIOS CONEXOS"/>
    <n v="69618645"/>
    <n v="0"/>
    <n v="69618645"/>
    <n v="0"/>
    <n v="0"/>
    <n v="0"/>
    <n v="0"/>
    <n v="0"/>
    <n v="0"/>
    <n v="0"/>
    <n v="0"/>
  </r>
  <r>
    <s v="04-03-00-003"/>
    <x v="1"/>
    <s v="A-02-02-02-007-002"/>
    <x v="0"/>
    <s v="02"/>
    <s v="02"/>
    <s v="02"/>
    <s v="007"/>
    <s v="002"/>
    <m/>
    <m/>
    <m/>
    <s v="Nación"/>
    <x v="0"/>
    <s v="CSF"/>
    <s v="SERVICIOS INMOBILIARIOS"/>
    <n v="69618645"/>
    <n v="9336630"/>
    <n v="0"/>
    <n v="78955275"/>
    <n v="0"/>
    <n v="78955275"/>
    <n v="0"/>
    <n v="64234800"/>
    <n v="38808525"/>
    <n v="38808525"/>
    <n v="38808525"/>
  </r>
  <r>
    <s v="04-03-00-003"/>
    <x v="1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9000000"/>
    <n v="0"/>
    <n v="0"/>
    <n v="9000000"/>
    <n v="0"/>
    <n v="9000000"/>
    <n v="0"/>
    <n v="2536328"/>
    <n v="2536328"/>
    <n v="2536328"/>
    <n v="2536328"/>
  </r>
  <r>
    <s v="04-03-00-003"/>
    <x v="1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3000000"/>
    <n v="0"/>
    <n v="0"/>
    <n v="3000000"/>
    <n v="0"/>
    <n v="3000000"/>
    <n v="0"/>
    <n v="2349376"/>
    <n v="2349376"/>
    <n v="2349376"/>
    <n v="2349376"/>
  </r>
  <r>
    <s v="04-03-00-003"/>
    <x v="1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1542943"/>
    <n v="0"/>
    <n v="1542943"/>
    <n v="0"/>
    <n v="1542943"/>
    <n v="0"/>
    <n v="1542943"/>
    <n v="1542943"/>
    <n v="1542943"/>
    <n v="1542943"/>
  </r>
  <r>
    <s v="04-03-00-003"/>
    <x v="1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249553"/>
    <n v="0"/>
    <n v="1249553"/>
    <n v="0"/>
    <n v="1249553"/>
    <n v="0"/>
    <n v="1249553"/>
    <n v="1249553"/>
    <n v="1249553"/>
    <n v="1249553"/>
  </r>
  <r>
    <s v="04-03-00-003"/>
    <x v="1"/>
    <s v="A-08-01-02-001"/>
    <x v="0"/>
    <s v="08"/>
    <s v="01"/>
    <s v="02"/>
    <s v="001"/>
    <m/>
    <m/>
    <m/>
    <m/>
    <s v="Nación"/>
    <x v="0"/>
    <s v="CSF"/>
    <s v="IMPUESTO PREDIAL Y SOBRETASA AMBIENTAL"/>
    <n v="0"/>
    <n v="52388004"/>
    <n v="0"/>
    <n v="52388004"/>
    <n v="0"/>
    <n v="52388004"/>
    <n v="0"/>
    <n v="52388004"/>
    <n v="52388004"/>
    <n v="52388004"/>
    <n v="52388004"/>
  </r>
  <r>
    <s v="04-03-00-003"/>
    <x v="1"/>
    <s v="A-08-01-02-003"/>
    <x v="0"/>
    <s v="08"/>
    <s v="01"/>
    <s v="02"/>
    <s v="003"/>
    <m/>
    <m/>
    <m/>
    <m/>
    <s v="Propios"/>
    <x v="1"/>
    <s v="CSF"/>
    <s v="IMPUESTO DE INDUSTRIA Y COMERCIO"/>
    <n v="0"/>
    <n v="6164000"/>
    <n v="0"/>
    <n v="6164000"/>
    <n v="0"/>
    <n v="6164000"/>
    <n v="0"/>
    <n v="6164000"/>
    <n v="6164000"/>
    <n v="6164000"/>
    <n v="6164000"/>
  </r>
  <r>
    <s v="04-03-00-004"/>
    <x v="2"/>
    <s v="A-01-01-01-001-001"/>
    <x v="0"/>
    <s v="01"/>
    <s v="01"/>
    <s v="01"/>
    <s v="001"/>
    <s v="001"/>
    <m/>
    <m/>
    <m/>
    <s v="Nación"/>
    <x v="0"/>
    <s v="CSF"/>
    <s v="SUELDO BÁSICO"/>
    <n v="854889000"/>
    <n v="0"/>
    <n v="0"/>
    <n v="854889000"/>
    <n v="0"/>
    <n v="446756406"/>
    <n v="408132594"/>
    <n v="446756406"/>
    <n v="446756406"/>
    <n v="446756406"/>
    <n v="446756406"/>
  </r>
  <r>
    <s v="04-03-00-004"/>
    <x v="2"/>
    <s v="A-01-01-01-001-004"/>
    <x v="0"/>
    <s v="01"/>
    <s v="01"/>
    <s v="01"/>
    <s v="001"/>
    <s v="004"/>
    <m/>
    <m/>
    <m/>
    <s v="Nación"/>
    <x v="0"/>
    <s v="CSF"/>
    <s v="SUBSIDIO DE ALIMENTACIÓN"/>
    <n v="20943000"/>
    <n v="0"/>
    <n v="0"/>
    <n v="20943000"/>
    <n v="0"/>
    <n v="10858985"/>
    <n v="10084015"/>
    <n v="10858985"/>
    <n v="10858985"/>
    <n v="10858985"/>
    <n v="10858985"/>
  </r>
  <r>
    <s v="04-03-00-004"/>
    <x v="2"/>
    <s v="A-01-01-01-001-005"/>
    <x v="0"/>
    <s v="01"/>
    <s v="01"/>
    <s v="01"/>
    <s v="001"/>
    <s v="005"/>
    <m/>
    <m/>
    <m/>
    <s v="Nación"/>
    <x v="0"/>
    <s v="CSF"/>
    <s v="AUXILIO DE TRANSPORTE "/>
    <n v="30527000"/>
    <n v="0"/>
    <n v="0"/>
    <n v="30527000"/>
    <n v="0"/>
    <n v="16895483"/>
    <n v="13631517"/>
    <n v="16895483"/>
    <n v="16895483"/>
    <n v="16895483"/>
    <n v="16895483"/>
  </r>
  <r>
    <s v="04-03-00-004"/>
    <x v="2"/>
    <s v="A-01-01-01-001-006"/>
    <x v="0"/>
    <s v="01"/>
    <s v="01"/>
    <s v="01"/>
    <s v="001"/>
    <s v="006"/>
    <m/>
    <m/>
    <m/>
    <s v="Nación"/>
    <x v="0"/>
    <s v="CSF"/>
    <s v="PRIMA DE SERVICIO"/>
    <n v="82110000"/>
    <n v="7762418"/>
    <n v="0"/>
    <n v="89872418"/>
    <n v="0"/>
    <n v="89872416"/>
    <n v="2"/>
    <n v="89872416"/>
    <n v="89872416"/>
    <n v="89872416"/>
    <n v="89872416"/>
  </r>
  <r>
    <s v="04-03-00-004"/>
    <x v="2"/>
    <s v="A-01-01-01-001-007"/>
    <x v="0"/>
    <s v="01"/>
    <s v="01"/>
    <s v="01"/>
    <s v="001"/>
    <s v="007"/>
    <m/>
    <m/>
    <m/>
    <s v="Nación"/>
    <x v="0"/>
    <s v="CSF"/>
    <s v="BONIFICACIÓN POR SERVICIOS PRESTADOS"/>
    <n v="32592000"/>
    <n v="0"/>
    <n v="0"/>
    <n v="32592000"/>
    <n v="0"/>
    <n v="19162806"/>
    <n v="13429194"/>
    <n v="19162806"/>
    <n v="19162806"/>
    <n v="19162806"/>
    <n v="19162806"/>
  </r>
  <r>
    <s v="04-03-00-004"/>
    <x v="2"/>
    <s v="A-01-01-01-001-009"/>
    <x v="0"/>
    <s v="01"/>
    <s v="01"/>
    <s v="01"/>
    <s v="001"/>
    <s v="009"/>
    <m/>
    <m/>
    <m/>
    <s v="Nación"/>
    <x v="0"/>
    <s v="CSF"/>
    <s v="PRIMA DE NAVIDAD"/>
    <n v="107650000"/>
    <n v="0"/>
    <n v="0"/>
    <n v="107650000"/>
    <n v="0"/>
    <n v="0"/>
    <n v="107650000"/>
    <n v="0"/>
    <n v="0"/>
    <n v="0"/>
    <n v="0"/>
  </r>
  <r>
    <s v="04-03-00-004"/>
    <x v="2"/>
    <s v="A-01-01-01-001-010"/>
    <x v="0"/>
    <s v="01"/>
    <s v="01"/>
    <s v="01"/>
    <s v="001"/>
    <s v="010"/>
    <m/>
    <m/>
    <m/>
    <s v="Nación"/>
    <x v="0"/>
    <s v="CSF"/>
    <s v="PRIMA DE VACACIONES"/>
    <n v="46409000"/>
    <n v="0"/>
    <n v="0"/>
    <n v="46409000"/>
    <n v="0"/>
    <n v="31212280"/>
    <n v="15196720"/>
    <n v="31212280"/>
    <n v="31212280"/>
    <n v="31212280"/>
    <n v="31212280"/>
  </r>
  <r>
    <s v="04-03-00-004"/>
    <x v="2"/>
    <s v="A-01-01-02-001"/>
    <x v="0"/>
    <s v="01"/>
    <s v="01"/>
    <s v="02"/>
    <s v="001"/>
    <m/>
    <m/>
    <m/>
    <m/>
    <s v="Nación"/>
    <x v="0"/>
    <s v="CSF"/>
    <s v="PENSIONES"/>
    <n v="111547000"/>
    <n v="0"/>
    <n v="0"/>
    <n v="111547000"/>
    <n v="0"/>
    <n v="52004035"/>
    <n v="59542965"/>
    <n v="52004035"/>
    <n v="52004035"/>
    <n v="52004035"/>
    <n v="52004035"/>
  </r>
  <r>
    <s v="04-03-00-004"/>
    <x v="2"/>
    <s v="A-01-01-02-002"/>
    <x v="0"/>
    <s v="01"/>
    <s v="01"/>
    <s v="02"/>
    <s v="002"/>
    <m/>
    <m/>
    <m/>
    <m/>
    <s v="Nación"/>
    <x v="0"/>
    <s v="CSF"/>
    <s v="SALUD"/>
    <n v="79013000"/>
    <n v="0"/>
    <n v="0"/>
    <n v="79013000"/>
    <n v="0"/>
    <n v="42849865"/>
    <n v="36163135"/>
    <n v="42849865"/>
    <n v="42849865"/>
    <n v="42849865"/>
    <n v="42849865"/>
  </r>
  <r>
    <s v="04-03-00-004"/>
    <x v="2"/>
    <s v="A-01-01-02-004"/>
    <x v="0"/>
    <s v="01"/>
    <s v="01"/>
    <s v="02"/>
    <s v="004"/>
    <m/>
    <m/>
    <m/>
    <m/>
    <s v="Nación"/>
    <x v="0"/>
    <s v="CSF"/>
    <s v="CAJAS DE COMPENSACIÓN FAMILIAR"/>
    <n v="49240000"/>
    <n v="0"/>
    <n v="0"/>
    <n v="49240000"/>
    <n v="0"/>
    <n v="26113800"/>
    <n v="23126200"/>
    <n v="26113800"/>
    <n v="26113800"/>
    <n v="26113800"/>
    <n v="26113800"/>
  </r>
  <r>
    <s v="04-03-00-004"/>
    <x v="2"/>
    <s v="A-01-01-02-005"/>
    <x v="0"/>
    <s v="01"/>
    <s v="01"/>
    <s v="02"/>
    <s v="005"/>
    <m/>
    <m/>
    <m/>
    <m/>
    <s v="Nación"/>
    <x v="0"/>
    <s v="CSF"/>
    <s v="APORTES GENERALES AL SISTEMA DE RIESGOS LABORALES"/>
    <n v="13304000"/>
    <n v="0"/>
    <n v="0"/>
    <n v="13304000"/>
    <n v="0"/>
    <n v="7741600"/>
    <n v="5562400"/>
    <n v="7741600"/>
    <n v="7741600"/>
    <n v="7741600"/>
    <n v="7741600"/>
  </r>
  <r>
    <s v="04-03-00-004"/>
    <x v="2"/>
    <s v="A-01-01-02-006"/>
    <x v="0"/>
    <s v="01"/>
    <s v="01"/>
    <s v="02"/>
    <s v="006"/>
    <m/>
    <m/>
    <m/>
    <m/>
    <s v="Nación"/>
    <x v="0"/>
    <s v="CSF"/>
    <s v="APORTES AL ICBF"/>
    <n v="36937000"/>
    <n v="0"/>
    <n v="0"/>
    <n v="36937000"/>
    <n v="0"/>
    <n v="19590700"/>
    <n v="17346300"/>
    <n v="19590700"/>
    <n v="19590700"/>
    <n v="19590700"/>
    <n v="19590700"/>
  </r>
  <r>
    <s v="04-03-00-004"/>
    <x v="2"/>
    <s v="A-01-01-02-007"/>
    <x v="0"/>
    <s v="01"/>
    <s v="01"/>
    <s v="02"/>
    <s v="007"/>
    <m/>
    <m/>
    <m/>
    <m/>
    <s v="Nación"/>
    <x v="0"/>
    <s v="CSF"/>
    <s v="APORTES AL SENA"/>
    <n v="24630000"/>
    <n v="0"/>
    <n v="0"/>
    <n v="24630000"/>
    <n v="0"/>
    <n v="13063000"/>
    <n v="11567000"/>
    <n v="13063000"/>
    <n v="13063000"/>
    <n v="13063000"/>
    <n v="13063000"/>
  </r>
  <r>
    <s v="04-03-00-004"/>
    <x v="2"/>
    <s v="A-01-01-03-001-001"/>
    <x v="0"/>
    <s v="01"/>
    <s v="01"/>
    <s v="03"/>
    <s v="001"/>
    <s v="001"/>
    <m/>
    <m/>
    <m/>
    <s v="Nación"/>
    <x v="0"/>
    <s v="CSF"/>
    <s v="SUELDO DE VACACIONES"/>
    <n v="25045650"/>
    <n v="11020723"/>
    <n v="0"/>
    <n v="36066373"/>
    <n v="0"/>
    <n v="33994339"/>
    <n v="2072034"/>
    <n v="33994339"/>
    <n v="33994339"/>
    <n v="33994339"/>
    <n v="33994339"/>
  </r>
  <r>
    <s v="04-03-00-004"/>
    <x v="2"/>
    <s v="A-01-01-03-001-003"/>
    <x v="0"/>
    <s v="01"/>
    <s v="01"/>
    <s v="03"/>
    <s v="001"/>
    <s v="003"/>
    <m/>
    <m/>
    <m/>
    <s v="Nación"/>
    <x v="0"/>
    <s v="CSF"/>
    <s v="BONIFICACIÓN ESPECIAL DE RECREACIÓN"/>
    <n v="2324700"/>
    <n v="712064"/>
    <n v="0"/>
    <n v="3036764"/>
    <n v="0"/>
    <n v="2401001"/>
    <n v="635763"/>
    <n v="2401001"/>
    <n v="2401001"/>
    <n v="2401001"/>
    <n v="2401001"/>
  </r>
  <r>
    <s v="04-03-00-004"/>
    <x v="2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04"/>
    <x v="2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900000"/>
    <n v="0"/>
    <n v="0"/>
    <n v="0"/>
  </r>
  <r>
    <s v="04-03-00-004"/>
    <x v="2"/>
    <s v="A-02-02-02-006-004"/>
    <x v="0"/>
    <s v="02"/>
    <s v="02"/>
    <s v="02"/>
    <s v="006"/>
    <s v="004"/>
    <m/>
    <m/>
    <m/>
    <s v="Nación"/>
    <x v="0"/>
    <s v="CSF"/>
    <s v="SERVICIOS DE TRANSPORTE DE PASAJEROS"/>
    <n v="300000"/>
    <n v="50000"/>
    <n v="0"/>
    <n v="350000"/>
    <n v="0"/>
    <n v="350000"/>
    <n v="0"/>
    <n v="150000"/>
    <n v="150000"/>
    <n v="150000"/>
    <n v="150000"/>
  </r>
  <r>
    <s v="04-03-00-004"/>
    <x v="2"/>
    <s v="A-02-02-02-006-004"/>
    <x v="0"/>
    <s v="02"/>
    <s v="02"/>
    <s v="02"/>
    <s v="006"/>
    <s v="004"/>
    <m/>
    <m/>
    <m/>
    <s v="Propios"/>
    <x v="1"/>
    <s v="CSF"/>
    <s v="SERVICIOS DE TRANSPORTE DE PASAJEROS"/>
    <n v="0"/>
    <n v="1450000"/>
    <n v="0"/>
    <n v="1450000"/>
    <n v="0"/>
    <n v="1450000"/>
    <n v="0"/>
    <n v="50000"/>
    <n v="50000"/>
    <n v="50000"/>
    <n v="50000"/>
  </r>
  <r>
    <s v="04-03-00-004"/>
    <x v="2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19000000"/>
    <n v="0"/>
    <n v="0"/>
    <n v="19000000"/>
    <n v="0"/>
    <n v="19000000"/>
    <n v="0"/>
    <n v="9025006"/>
    <n v="9025006"/>
    <n v="9025006"/>
    <n v="9025006"/>
  </r>
  <r>
    <s v="04-03-00-004"/>
    <x v="2"/>
    <s v="A-02-02-02-007-001"/>
    <x v="0"/>
    <s v="02"/>
    <s v="02"/>
    <s v="02"/>
    <s v="007"/>
    <s v="001"/>
    <m/>
    <m/>
    <m/>
    <s v="Nación"/>
    <x v="0"/>
    <s v="CSF"/>
    <s v="SERVICIOS FINANCIEROS Y SERVICIOS CONEXOS"/>
    <n v="4030000"/>
    <n v="0"/>
    <n v="4030000"/>
    <n v="0"/>
    <n v="0"/>
    <n v="0"/>
    <n v="0"/>
    <n v="0"/>
    <n v="0"/>
    <n v="0"/>
    <n v="0"/>
  </r>
  <r>
    <s v="04-03-00-004"/>
    <x v="2"/>
    <s v="A-02-02-02-007-002"/>
    <x v="0"/>
    <s v="02"/>
    <s v="02"/>
    <s v="02"/>
    <s v="007"/>
    <s v="002"/>
    <m/>
    <m/>
    <m/>
    <s v="Nación"/>
    <x v="0"/>
    <s v="CSF"/>
    <s v="SERVICIOS INMOBILIARIOS"/>
    <n v="4030000"/>
    <n v="111357"/>
    <n v="0"/>
    <n v="4141357"/>
    <n v="0"/>
    <n v="4141357"/>
    <n v="0"/>
    <n v="4030000"/>
    <n v="0"/>
    <n v="0"/>
    <n v="0"/>
  </r>
  <r>
    <s v="04-03-00-004"/>
    <x v="2"/>
    <s v="A-02-02-02-007-002"/>
    <x v="0"/>
    <s v="02"/>
    <s v="02"/>
    <s v="02"/>
    <s v="007"/>
    <s v="002"/>
    <m/>
    <m/>
    <m/>
    <s v="Propios"/>
    <x v="1"/>
    <s v="CSF"/>
    <s v="SERVICIOS INMOBILIARIOS"/>
    <n v="0"/>
    <n v="40579870"/>
    <n v="0"/>
    <n v="40579870"/>
    <n v="0"/>
    <n v="40579870"/>
    <n v="0"/>
    <n v="40579870"/>
    <n v="12038688"/>
    <n v="12038688"/>
    <n v="12038688"/>
  </r>
  <r>
    <s v="04-03-00-004"/>
    <x v="2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4000000"/>
    <n v="0"/>
    <n v="0"/>
    <n v="4000000"/>
    <n v="0"/>
    <n v="4000000"/>
    <n v="0"/>
    <n v="1568228"/>
    <n v="1568228"/>
    <n v="1568228"/>
    <n v="1568228"/>
  </r>
  <r>
    <s v="04-03-00-004"/>
    <x v="2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700000"/>
    <n v="0"/>
    <n v="0"/>
    <n v="1700000"/>
    <n v="0"/>
    <n v="1700000"/>
    <n v="0"/>
    <n v="907410"/>
    <n v="907410"/>
    <n v="907410"/>
    <n v="907410"/>
  </r>
  <r>
    <s v="04-03-00-004"/>
    <x v="2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04"/>
    <x v="2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201228"/>
    <n v="0"/>
    <n v="1201228"/>
    <n v="0"/>
    <n v="1201228"/>
    <n v="0"/>
    <n v="1201228"/>
    <n v="1201228"/>
    <n v="1201228"/>
    <n v="1201228"/>
  </r>
  <r>
    <s v="04-03-00-004"/>
    <x v="2"/>
    <s v="A-03-04-02-012-002"/>
    <x v="0"/>
    <s v="03"/>
    <s v="04"/>
    <s v="02"/>
    <s v="012"/>
    <s v="002"/>
    <m/>
    <m/>
    <m/>
    <s v="Nación"/>
    <x v="0"/>
    <s v="CSF"/>
    <s v="LICENCIAS DE MATERNIDAD Y PATERNIDAD (NO DE PENSIONES)"/>
    <n v="0"/>
    <n v="850045"/>
    <n v="0"/>
    <n v="850045"/>
    <n v="0"/>
    <n v="804333"/>
    <n v="45712"/>
    <n v="804333"/>
    <n v="281383"/>
    <n v="281383"/>
    <n v="281383"/>
  </r>
  <r>
    <s v="04-03-00-004"/>
    <x v="2"/>
    <s v="A-08-01-02-001"/>
    <x v="0"/>
    <s v="08"/>
    <s v="01"/>
    <s v="02"/>
    <s v="001"/>
    <m/>
    <m/>
    <m/>
    <m/>
    <s v="Nación"/>
    <x v="0"/>
    <s v="CSF"/>
    <s v="IMPUESTO PREDIAL Y SOBRETASA AMBIENTAL"/>
    <n v="0"/>
    <n v="32242000"/>
    <n v="0"/>
    <n v="32242000"/>
    <n v="0"/>
    <n v="32242000"/>
    <n v="0"/>
    <n v="32242000"/>
    <n v="32242000"/>
    <n v="32242000"/>
    <n v="32242000"/>
  </r>
  <r>
    <s v="04-03-00-004"/>
    <x v="2"/>
    <s v="A-08-01-02-003"/>
    <x v="0"/>
    <s v="08"/>
    <s v="01"/>
    <s v="02"/>
    <s v="003"/>
    <m/>
    <m/>
    <m/>
    <m/>
    <s v="Propios"/>
    <x v="1"/>
    <s v="CSF"/>
    <s v="IMPUESTO DE INDUSTRIA Y COMERCIO"/>
    <n v="0"/>
    <n v="13300000"/>
    <n v="0"/>
    <n v="13300000"/>
    <n v="0"/>
    <n v="12236000"/>
    <n v="1064000"/>
    <n v="12236000"/>
    <n v="12236000"/>
    <n v="12236000"/>
    <n v="12236000"/>
  </r>
  <r>
    <s v="04-03-00-005"/>
    <x v="3"/>
    <s v="A-01-01-01-001-001"/>
    <x v="0"/>
    <s v="01"/>
    <s v="01"/>
    <s v="01"/>
    <s v="001"/>
    <s v="001"/>
    <m/>
    <m/>
    <m/>
    <s v="Nación"/>
    <x v="0"/>
    <s v="CSF"/>
    <s v="SUELDO BÁSICO"/>
    <n v="393315000"/>
    <n v="0"/>
    <n v="0"/>
    <n v="393315000"/>
    <n v="0"/>
    <n v="221737485"/>
    <n v="171577515"/>
    <n v="221737485"/>
    <n v="221737485"/>
    <n v="221737485"/>
    <n v="221737485"/>
  </r>
  <r>
    <s v="04-03-00-005"/>
    <x v="3"/>
    <s v="A-01-01-01-001-004"/>
    <x v="0"/>
    <s v="01"/>
    <s v="01"/>
    <s v="01"/>
    <s v="001"/>
    <s v="004"/>
    <m/>
    <m/>
    <m/>
    <s v="Nación"/>
    <x v="0"/>
    <s v="CSF"/>
    <s v="SUBSIDIO DE ALIMENTACIÓN"/>
    <n v="7934000"/>
    <n v="0"/>
    <n v="0"/>
    <n v="7934000"/>
    <n v="0"/>
    <n v="4405617"/>
    <n v="3528383"/>
    <n v="4405617"/>
    <n v="4405617"/>
    <n v="4405617"/>
    <n v="4405617"/>
  </r>
  <r>
    <s v="04-03-00-005"/>
    <x v="3"/>
    <s v="A-01-01-01-001-005"/>
    <x v="0"/>
    <s v="01"/>
    <s v="01"/>
    <s v="01"/>
    <s v="001"/>
    <s v="005"/>
    <m/>
    <m/>
    <m/>
    <s v="Nación"/>
    <x v="0"/>
    <s v="CSF"/>
    <s v="AUXILIO DE TRANSPORTE "/>
    <n v="10082000"/>
    <n v="0"/>
    <n v="0"/>
    <n v="10082000"/>
    <n v="0"/>
    <n v="5770107"/>
    <n v="4311893"/>
    <n v="5770107"/>
    <n v="5770107"/>
    <n v="5770107"/>
    <n v="5770107"/>
  </r>
  <r>
    <s v="04-03-00-005"/>
    <x v="3"/>
    <s v="A-01-01-01-001-006"/>
    <x v="0"/>
    <s v="01"/>
    <s v="01"/>
    <s v="01"/>
    <s v="001"/>
    <s v="006"/>
    <m/>
    <m/>
    <m/>
    <s v="Nación"/>
    <x v="0"/>
    <s v="CSF"/>
    <s v="PRIMA DE SERVICIO"/>
    <n v="36056000"/>
    <n v="4281930"/>
    <n v="0"/>
    <n v="40337930"/>
    <n v="0"/>
    <n v="40337930"/>
    <n v="0"/>
    <n v="40337930"/>
    <n v="40337930"/>
    <n v="40337930"/>
    <n v="40337930"/>
  </r>
  <r>
    <s v="04-03-00-005"/>
    <x v="3"/>
    <s v="A-01-01-01-001-007"/>
    <x v="0"/>
    <s v="01"/>
    <s v="01"/>
    <s v="01"/>
    <s v="001"/>
    <s v="007"/>
    <m/>
    <m/>
    <m/>
    <s v="Nación"/>
    <x v="0"/>
    <s v="CSF"/>
    <s v="BONIFICACIÓN POR SERVICIOS PRESTADOS"/>
    <n v="13577000"/>
    <n v="0"/>
    <n v="0"/>
    <n v="13577000"/>
    <n v="0"/>
    <n v="6189942"/>
    <n v="7387058"/>
    <n v="6189942"/>
    <n v="6189942"/>
    <n v="6189942"/>
    <n v="6189942"/>
  </r>
  <r>
    <s v="04-03-00-005"/>
    <x v="3"/>
    <s v="A-01-01-01-001-009"/>
    <x v="0"/>
    <s v="01"/>
    <s v="01"/>
    <s v="01"/>
    <s v="001"/>
    <s v="009"/>
    <m/>
    <m/>
    <m/>
    <s v="Nación"/>
    <x v="0"/>
    <s v="CSF"/>
    <s v="PRIMA DE NAVIDAD"/>
    <n v="46002000"/>
    <n v="0"/>
    <n v="0"/>
    <n v="46002000"/>
    <n v="0"/>
    <n v="0"/>
    <n v="46002000"/>
    <n v="0"/>
    <n v="0"/>
    <n v="0"/>
    <n v="0"/>
  </r>
  <r>
    <s v="04-03-00-005"/>
    <x v="3"/>
    <s v="A-01-01-01-001-010"/>
    <x v="0"/>
    <s v="01"/>
    <s v="01"/>
    <s v="01"/>
    <s v="001"/>
    <s v="010"/>
    <m/>
    <m/>
    <m/>
    <s v="Nación"/>
    <x v="0"/>
    <s v="CSF"/>
    <s v="PRIMA DE VACACIONES"/>
    <n v="20818000"/>
    <n v="0"/>
    <n v="0"/>
    <n v="20818000"/>
    <n v="0"/>
    <n v="16261620"/>
    <n v="4556380"/>
    <n v="16261620"/>
    <n v="16261620"/>
    <n v="16261620"/>
    <n v="16261620"/>
  </r>
  <r>
    <s v="04-03-00-005"/>
    <x v="3"/>
    <s v="A-01-01-02-001"/>
    <x v="0"/>
    <s v="01"/>
    <s v="01"/>
    <s v="02"/>
    <s v="001"/>
    <m/>
    <m/>
    <m/>
    <m/>
    <s v="Nación"/>
    <x v="0"/>
    <s v="CSF"/>
    <s v="PENSIONES"/>
    <n v="52130000"/>
    <n v="0"/>
    <n v="0"/>
    <n v="52130000"/>
    <n v="0"/>
    <n v="24561700"/>
    <n v="27568300"/>
    <n v="24561700"/>
    <n v="24561700"/>
    <n v="24561700"/>
    <n v="24561700"/>
  </r>
  <r>
    <s v="04-03-00-005"/>
    <x v="3"/>
    <s v="A-01-01-02-002"/>
    <x v="0"/>
    <s v="01"/>
    <s v="01"/>
    <s v="02"/>
    <s v="002"/>
    <m/>
    <m/>
    <m/>
    <m/>
    <s v="Nación"/>
    <x v="0"/>
    <s v="CSF"/>
    <s v="SALUD"/>
    <n v="36500000"/>
    <n v="0"/>
    <n v="0"/>
    <n v="36500000"/>
    <n v="0"/>
    <n v="20298700"/>
    <n v="16201300"/>
    <n v="20298700"/>
    <n v="20298700"/>
    <n v="20298700"/>
    <n v="20298700"/>
  </r>
  <r>
    <s v="04-03-00-005"/>
    <x v="3"/>
    <s v="A-01-01-02-004"/>
    <x v="0"/>
    <s v="01"/>
    <s v="01"/>
    <s v="02"/>
    <s v="004"/>
    <m/>
    <m/>
    <m/>
    <m/>
    <s v="Nación"/>
    <x v="0"/>
    <s v="CSF"/>
    <s v="CAJAS DE COMPENSACIÓN FAMILIAR"/>
    <n v="21260000"/>
    <n v="0"/>
    <n v="0"/>
    <n v="21260000"/>
    <n v="0"/>
    <n v="12127200"/>
    <n v="9132800"/>
    <n v="12127200"/>
    <n v="12127200"/>
    <n v="12127200"/>
    <n v="12127200"/>
  </r>
  <r>
    <s v="04-03-00-005"/>
    <x v="3"/>
    <s v="A-01-01-02-005"/>
    <x v="0"/>
    <s v="01"/>
    <s v="01"/>
    <s v="02"/>
    <s v="005"/>
    <m/>
    <m/>
    <m/>
    <m/>
    <s v="Nación"/>
    <x v="0"/>
    <s v="CSF"/>
    <s v="APORTES GENERALES AL SISTEMA DE RIESGOS LABORALES"/>
    <n v="5226000"/>
    <n v="0"/>
    <n v="0"/>
    <n v="5226000"/>
    <n v="0"/>
    <n v="2465200"/>
    <n v="2760800"/>
    <n v="2465200"/>
    <n v="2465200"/>
    <n v="2465200"/>
    <n v="2465200"/>
  </r>
  <r>
    <s v="04-03-00-005"/>
    <x v="3"/>
    <s v="A-01-01-02-006"/>
    <x v="0"/>
    <s v="01"/>
    <s v="01"/>
    <s v="02"/>
    <s v="006"/>
    <m/>
    <m/>
    <m/>
    <m/>
    <s v="Nación"/>
    <x v="0"/>
    <s v="CSF"/>
    <s v="APORTES AL ICBF"/>
    <n v="15952000"/>
    <n v="0"/>
    <n v="0"/>
    <n v="15952000"/>
    <n v="0"/>
    <n v="9097000"/>
    <n v="6855000"/>
    <n v="9097000"/>
    <n v="9097000"/>
    <n v="9097000"/>
    <n v="9097000"/>
  </r>
  <r>
    <s v="04-03-00-005"/>
    <x v="3"/>
    <s v="A-01-01-02-007"/>
    <x v="0"/>
    <s v="01"/>
    <s v="01"/>
    <s v="02"/>
    <s v="007"/>
    <m/>
    <m/>
    <m/>
    <m/>
    <s v="Nación"/>
    <x v="0"/>
    <s v="CSF"/>
    <s v="APORTES AL SENA"/>
    <n v="10637000"/>
    <n v="0"/>
    <n v="0"/>
    <n v="10637000"/>
    <n v="0"/>
    <n v="6066700"/>
    <n v="4570300"/>
    <n v="6066700"/>
    <n v="6066700"/>
    <n v="6066700"/>
    <n v="6066700"/>
  </r>
  <r>
    <s v="04-03-00-005"/>
    <x v="3"/>
    <s v="A-01-01-03-001-001"/>
    <x v="0"/>
    <s v="01"/>
    <s v="01"/>
    <s v="03"/>
    <s v="001"/>
    <s v="001"/>
    <m/>
    <m/>
    <m/>
    <s v="Nación"/>
    <x v="0"/>
    <s v="CSF"/>
    <s v="SUELDO DE VACACIONES"/>
    <n v="1695330"/>
    <n v="12011453"/>
    <n v="0"/>
    <n v="13706783"/>
    <n v="0"/>
    <n v="13706783"/>
    <n v="0"/>
    <n v="13706783"/>
    <n v="13706783"/>
    <n v="13706783"/>
    <n v="13706783"/>
  </r>
  <r>
    <s v="04-03-00-005"/>
    <x v="3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2374010"/>
    <n v="0"/>
    <n v="2374010"/>
    <n v="0"/>
    <n v="2374010"/>
    <n v="0"/>
    <n v="2374010"/>
    <n v="2374010"/>
    <n v="2374010"/>
    <n v="2374010"/>
  </r>
  <r>
    <s v="04-03-00-005"/>
    <x v="3"/>
    <s v="A-01-01-03-001-003"/>
    <x v="0"/>
    <s v="01"/>
    <s v="01"/>
    <s v="03"/>
    <s v="001"/>
    <s v="003"/>
    <m/>
    <m/>
    <m/>
    <s v="Nación"/>
    <x v="0"/>
    <s v="CSF"/>
    <s v="BONIFICACIÓN ESPECIAL DE RECREACIÓN"/>
    <n v="1081080"/>
    <n v="179643"/>
    <n v="0"/>
    <n v="1260723"/>
    <n v="0"/>
    <n v="1260723"/>
    <n v="0"/>
    <n v="1260723"/>
    <n v="1260723"/>
    <n v="1260723"/>
    <n v="1260723"/>
  </r>
  <r>
    <s v="04-03-00-005"/>
    <x v="3"/>
    <s v="A-01-01-03-016"/>
    <x v="0"/>
    <s v="01"/>
    <s v="01"/>
    <s v="03"/>
    <s v="016"/>
    <m/>
    <m/>
    <m/>
    <m/>
    <s v="Nación"/>
    <x v="0"/>
    <s v="CSF"/>
    <s v="PRIMA DE COORDINACIÓN"/>
    <n v="859320"/>
    <n v="0"/>
    <n v="0"/>
    <n v="859320"/>
    <n v="0"/>
    <n v="0"/>
    <n v="859320"/>
    <n v="0"/>
    <n v="0"/>
    <n v="0"/>
    <n v="0"/>
  </r>
  <r>
    <s v="04-03-00-005"/>
    <x v="3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05"/>
    <x v="3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18000000"/>
    <n v="0"/>
    <n v="0"/>
    <n v="18000000"/>
    <n v="0"/>
    <n v="18000000"/>
    <n v="0"/>
    <n v="11081824"/>
    <n v="9184394"/>
    <n v="9184394"/>
    <n v="9184394"/>
  </r>
  <r>
    <s v="04-03-00-005"/>
    <x v="3"/>
    <s v="A-02-02-02-007-001"/>
    <x v="0"/>
    <s v="02"/>
    <s v="02"/>
    <s v="02"/>
    <s v="007"/>
    <s v="001"/>
    <m/>
    <m/>
    <m/>
    <s v="Nación"/>
    <x v="0"/>
    <s v="CSF"/>
    <s v="SERVICIOS FINANCIEROS Y SERVICIOS CONEXOS"/>
    <n v="52302000"/>
    <n v="0"/>
    <n v="52302000"/>
    <n v="0"/>
    <n v="0"/>
    <n v="0"/>
    <n v="0"/>
    <n v="0"/>
    <n v="0"/>
    <n v="0"/>
    <n v="0"/>
  </r>
  <r>
    <s v="04-03-00-005"/>
    <x v="3"/>
    <s v="A-02-02-02-007-002"/>
    <x v="0"/>
    <s v="02"/>
    <s v="02"/>
    <s v="02"/>
    <s v="007"/>
    <s v="002"/>
    <m/>
    <m/>
    <m/>
    <s v="Nación"/>
    <x v="0"/>
    <s v="CSF"/>
    <s v="SERVICIOS INMOBILIARIOS"/>
    <n v="52302000"/>
    <n v="5238000"/>
    <n v="0"/>
    <n v="57540000"/>
    <n v="0"/>
    <n v="57540000"/>
    <n v="0"/>
    <n v="27498000"/>
    <n v="27498000"/>
    <n v="27498000"/>
    <n v="27498000"/>
  </r>
  <r>
    <s v="04-03-00-005"/>
    <x v="3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5000000"/>
    <n v="0"/>
    <n v="0"/>
    <n v="5000000"/>
    <n v="0"/>
    <n v="5000000"/>
    <n v="0"/>
    <n v="3185082"/>
    <n v="3185082"/>
    <n v="3185082"/>
    <n v="3185082"/>
  </r>
  <r>
    <s v="04-03-00-005"/>
    <x v="3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000000"/>
    <n v="0"/>
    <n v="1000000"/>
    <n v="0"/>
    <n v="0"/>
    <n v="0"/>
    <n v="0"/>
    <n v="0"/>
    <n v="0"/>
    <n v="0"/>
    <n v="0"/>
  </r>
  <r>
    <s v="04-03-00-005"/>
    <x v="3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28866"/>
    <n v="228866"/>
    <n v="228866"/>
    <n v="228866"/>
  </r>
  <r>
    <s v="04-03-00-005"/>
    <x v="3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326858"/>
    <n v="0"/>
    <n v="1326858"/>
    <n v="0"/>
    <n v="411733"/>
    <n v="915125"/>
    <n v="411733"/>
    <n v="411733"/>
    <n v="411733"/>
    <n v="411733"/>
  </r>
  <r>
    <s v="04-03-00-005"/>
    <x v="3"/>
    <s v="A-08-01-02-001"/>
    <x v="0"/>
    <s v="08"/>
    <s v="01"/>
    <s v="02"/>
    <s v="001"/>
    <m/>
    <m/>
    <m/>
    <m/>
    <s v="Nación"/>
    <x v="0"/>
    <s v="CSF"/>
    <s v="IMPUESTO PREDIAL Y SOBRETASA AMBIENTAL"/>
    <n v="0"/>
    <n v="8445669"/>
    <n v="0"/>
    <n v="8445669"/>
    <n v="0"/>
    <n v="8445669"/>
    <n v="0"/>
    <n v="8445669"/>
    <n v="8445669"/>
    <n v="8445669"/>
    <n v="8445669"/>
  </r>
  <r>
    <s v="04-03-00-005"/>
    <x v="3"/>
    <s v="A-08-01-02-003"/>
    <x v="0"/>
    <s v="08"/>
    <s v="01"/>
    <s v="02"/>
    <s v="003"/>
    <m/>
    <m/>
    <m/>
    <m/>
    <s v="Propios"/>
    <x v="1"/>
    <s v="CSF"/>
    <s v="IMPUESTO DE INDUSTRIA Y COMERCIO"/>
    <n v="0"/>
    <n v="1879000"/>
    <n v="0"/>
    <n v="1879000"/>
    <n v="0"/>
    <n v="1879000"/>
    <n v="0"/>
    <n v="1879000"/>
    <n v="1879000"/>
    <n v="1879000"/>
    <n v="1879000"/>
  </r>
  <r>
    <s v="04-03-00-006"/>
    <x v="4"/>
    <s v="A-01-01-01-001-001"/>
    <x v="0"/>
    <s v="01"/>
    <s v="01"/>
    <s v="01"/>
    <s v="001"/>
    <s v="001"/>
    <m/>
    <m/>
    <m/>
    <s v="Nación"/>
    <x v="0"/>
    <s v="CSF"/>
    <s v="SUELDO BÁSICO"/>
    <n v="368152000"/>
    <n v="0"/>
    <n v="0"/>
    <n v="368152000"/>
    <n v="0"/>
    <n v="203743680"/>
    <n v="164408320"/>
    <n v="203743680"/>
    <n v="203743680"/>
    <n v="203743680"/>
    <n v="203743680"/>
  </r>
  <r>
    <s v="04-03-00-006"/>
    <x v="4"/>
    <s v="A-01-01-01-001-004"/>
    <x v="0"/>
    <s v="01"/>
    <s v="01"/>
    <s v="01"/>
    <s v="001"/>
    <s v="004"/>
    <m/>
    <m/>
    <m/>
    <s v="Nación"/>
    <x v="0"/>
    <s v="CSF"/>
    <s v="SUBSIDIO DE ALIMENTACIÓN"/>
    <n v="4429000"/>
    <n v="0"/>
    <n v="0"/>
    <n v="4429000"/>
    <n v="0"/>
    <n v="2426915"/>
    <n v="2002085"/>
    <n v="2426915"/>
    <n v="2426915"/>
    <n v="2426915"/>
    <n v="2426915"/>
  </r>
  <r>
    <s v="04-03-00-006"/>
    <x v="4"/>
    <s v="A-01-01-01-001-005"/>
    <x v="0"/>
    <s v="01"/>
    <s v="01"/>
    <s v="01"/>
    <s v="001"/>
    <s v="005"/>
    <m/>
    <m/>
    <m/>
    <s v="Nación"/>
    <x v="0"/>
    <s v="CSF"/>
    <s v="AUXILIO DE TRANSPORTE "/>
    <n v="4638000"/>
    <n v="0"/>
    <n v="0"/>
    <n v="4638000"/>
    <n v="0"/>
    <n v="2711917"/>
    <n v="1926083"/>
    <n v="2711917"/>
    <n v="2711917"/>
    <n v="2711917"/>
    <n v="2711917"/>
  </r>
  <r>
    <s v="04-03-00-006"/>
    <x v="4"/>
    <s v="A-01-01-01-001-006"/>
    <x v="0"/>
    <s v="01"/>
    <s v="01"/>
    <s v="01"/>
    <s v="001"/>
    <s v="006"/>
    <m/>
    <m/>
    <m/>
    <s v="Nación"/>
    <x v="0"/>
    <s v="CSF"/>
    <s v="PRIMA DE SERVICIO"/>
    <n v="32862000"/>
    <n v="5696553"/>
    <n v="0"/>
    <n v="38558553"/>
    <n v="0"/>
    <n v="38558553"/>
    <n v="0"/>
    <n v="38558553"/>
    <n v="38558553"/>
    <n v="38558553"/>
    <n v="38558553"/>
  </r>
  <r>
    <s v="04-03-00-006"/>
    <x v="4"/>
    <s v="A-01-01-01-001-007"/>
    <x v="0"/>
    <s v="01"/>
    <s v="01"/>
    <s v="01"/>
    <s v="001"/>
    <s v="007"/>
    <m/>
    <m/>
    <m/>
    <s v="Nación"/>
    <x v="0"/>
    <s v="CSF"/>
    <s v="BONIFICACIÓN POR SERVICIOS PRESTADOS"/>
    <n v="12308000"/>
    <n v="0"/>
    <n v="0"/>
    <n v="12308000"/>
    <n v="0"/>
    <n v="6481186"/>
    <n v="5826814"/>
    <n v="6481186"/>
    <n v="6481186"/>
    <n v="6481186"/>
    <n v="6481186"/>
  </r>
  <r>
    <s v="04-03-00-006"/>
    <x v="4"/>
    <s v="A-01-01-01-001-009"/>
    <x v="0"/>
    <s v="01"/>
    <s v="01"/>
    <s v="01"/>
    <s v="001"/>
    <s v="009"/>
    <m/>
    <m/>
    <m/>
    <s v="Nación"/>
    <x v="0"/>
    <s v="CSF"/>
    <s v="PRIMA DE NAVIDAD"/>
    <n v="43951000"/>
    <n v="0"/>
    <n v="0"/>
    <n v="43951000"/>
    <n v="0"/>
    <n v="0"/>
    <n v="43951000"/>
    <n v="0"/>
    <n v="0"/>
    <n v="0"/>
    <n v="0"/>
  </r>
  <r>
    <s v="04-03-00-006"/>
    <x v="4"/>
    <s v="A-01-01-01-001-010"/>
    <x v="0"/>
    <s v="01"/>
    <s v="01"/>
    <s v="01"/>
    <s v="001"/>
    <s v="010"/>
    <m/>
    <m/>
    <m/>
    <s v="Nación"/>
    <x v="0"/>
    <s v="CSF"/>
    <s v="PRIMA DE VACACIONES"/>
    <n v="23447000"/>
    <n v="0"/>
    <n v="0"/>
    <n v="23447000"/>
    <n v="0"/>
    <n v="3930468"/>
    <n v="19516532"/>
    <n v="3930468"/>
    <n v="3930468"/>
    <n v="3930468"/>
    <n v="3875890"/>
  </r>
  <r>
    <s v="04-03-00-006"/>
    <x v="4"/>
    <s v="A-01-01-02-001"/>
    <x v="0"/>
    <s v="01"/>
    <s v="01"/>
    <s v="02"/>
    <s v="001"/>
    <m/>
    <m/>
    <m/>
    <m/>
    <s v="Nación"/>
    <x v="0"/>
    <s v="CSF"/>
    <s v="PENSIONES"/>
    <n v="48695000"/>
    <n v="0"/>
    <n v="0"/>
    <n v="48695000"/>
    <n v="0"/>
    <n v="22718500"/>
    <n v="25976500"/>
    <n v="22718500"/>
    <n v="22718500"/>
    <n v="22718500"/>
    <n v="22718500"/>
  </r>
  <r>
    <s v="04-03-00-006"/>
    <x v="4"/>
    <s v="A-01-01-02-002"/>
    <x v="0"/>
    <s v="01"/>
    <s v="01"/>
    <s v="02"/>
    <s v="002"/>
    <m/>
    <m/>
    <m/>
    <m/>
    <s v="Nación"/>
    <x v="0"/>
    <s v="CSF"/>
    <s v="SALUD"/>
    <n v="34499000"/>
    <n v="0"/>
    <n v="0"/>
    <n v="34499000"/>
    <n v="0"/>
    <n v="18597500"/>
    <n v="15901500"/>
    <n v="18597500"/>
    <n v="18597500"/>
    <n v="18597500"/>
    <n v="18597500"/>
  </r>
  <r>
    <s v="04-03-00-006"/>
    <x v="4"/>
    <s v="A-01-01-02-004"/>
    <x v="0"/>
    <s v="01"/>
    <s v="01"/>
    <s v="02"/>
    <s v="004"/>
    <m/>
    <m/>
    <m/>
    <m/>
    <s v="Nación"/>
    <x v="0"/>
    <s v="CSF"/>
    <s v="CAJAS DE COMPENSACIÓN FAMILIAR"/>
    <n v="20059000"/>
    <n v="0"/>
    <n v="0"/>
    <n v="20059000"/>
    <n v="0"/>
    <n v="10699100"/>
    <n v="9359900"/>
    <n v="10699100"/>
    <n v="10699100"/>
    <n v="10699100"/>
    <n v="10699100"/>
  </r>
  <r>
    <s v="04-03-00-006"/>
    <x v="4"/>
    <s v="A-01-01-02-005"/>
    <x v="0"/>
    <s v="01"/>
    <s v="01"/>
    <s v="02"/>
    <s v="005"/>
    <m/>
    <m/>
    <m/>
    <m/>
    <s v="Nación"/>
    <x v="0"/>
    <s v="CSF"/>
    <s v="APORTES GENERALES AL SISTEMA DE RIESGOS LABORALES"/>
    <n v="4426000"/>
    <n v="0"/>
    <n v="0"/>
    <n v="4426000"/>
    <n v="0"/>
    <n v="2666500"/>
    <n v="1759500"/>
    <n v="2666500"/>
    <n v="2666500"/>
    <n v="2666500"/>
    <n v="2666500"/>
  </r>
  <r>
    <s v="04-03-00-006"/>
    <x v="4"/>
    <s v="A-01-01-02-006"/>
    <x v="0"/>
    <s v="01"/>
    <s v="01"/>
    <s v="02"/>
    <s v="006"/>
    <m/>
    <m/>
    <m/>
    <m/>
    <s v="Nación"/>
    <x v="0"/>
    <s v="CSF"/>
    <s v="APORTES AL ICBF"/>
    <n v="15048000"/>
    <n v="0"/>
    <n v="0"/>
    <n v="15048000"/>
    <n v="0"/>
    <n v="8025300"/>
    <n v="7022700"/>
    <n v="8025300"/>
    <n v="8025300"/>
    <n v="8025300"/>
    <n v="8025300"/>
  </r>
  <r>
    <s v="04-03-00-006"/>
    <x v="4"/>
    <s v="A-01-01-02-007"/>
    <x v="0"/>
    <s v="01"/>
    <s v="01"/>
    <s v="02"/>
    <s v="007"/>
    <m/>
    <m/>
    <m/>
    <m/>
    <s v="Nación"/>
    <x v="0"/>
    <s v="CSF"/>
    <s v="APORTES AL SENA"/>
    <n v="10033000"/>
    <n v="0"/>
    <n v="0"/>
    <n v="10033000"/>
    <n v="0"/>
    <n v="5351900"/>
    <n v="4681100"/>
    <n v="5351900"/>
    <n v="5351900"/>
    <n v="5351900"/>
    <n v="5351900"/>
  </r>
  <r>
    <s v="04-03-00-006"/>
    <x v="4"/>
    <s v="A-01-01-03-001-001"/>
    <x v="0"/>
    <s v="01"/>
    <s v="01"/>
    <s v="03"/>
    <s v="001"/>
    <s v="001"/>
    <m/>
    <m/>
    <m/>
    <s v="Nación"/>
    <x v="0"/>
    <s v="CSF"/>
    <s v="SUELDO DE VACACIONES"/>
    <n v="12741120"/>
    <n v="0"/>
    <n v="0"/>
    <n v="12741120"/>
    <n v="0"/>
    <n v="5182839"/>
    <n v="7558281"/>
    <n v="5182839"/>
    <n v="5182839"/>
    <n v="5182839"/>
    <n v="5091810"/>
  </r>
  <r>
    <s v="04-03-00-006"/>
    <x v="4"/>
    <s v="A-01-01-03-001-003"/>
    <x v="0"/>
    <s v="01"/>
    <s v="01"/>
    <s v="03"/>
    <s v="001"/>
    <s v="003"/>
    <m/>
    <m/>
    <m/>
    <s v="Nación"/>
    <x v="0"/>
    <s v="CSF"/>
    <s v="BONIFICACIÓN ESPECIAL DE RECREACIÓN"/>
    <n v="1359540"/>
    <n v="0"/>
    <n v="0"/>
    <n v="1359540"/>
    <n v="0"/>
    <n v="386485"/>
    <n v="973055"/>
    <n v="386485"/>
    <n v="386485"/>
    <n v="386485"/>
    <n v="386485"/>
  </r>
  <r>
    <s v="04-03-00-006"/>
    <x v="4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06"/>
    <x v="4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0"/>
    <n v="0"/>
    <n v="0"/>
    <n v="0"/>
  </r>
  <r>
    <s v="04-03-00-006"/>
    <x v="4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06"/>
    <x v="4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31000000"/>
    <n v="100000"/>
    <n v="0"/>
    <n v="31100000"/>
    <n v="0"/>
    <n v="15753348"/>
    <n v="15346652"/>
    <n v="15753348"/>
    <n v="15753348"/>
    <n v="15753348"/>
    <n v="15753348"/>
  </r>
  <r>
    <s v="04-03-00-006"/>
    <x v="4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200000"/>
    <n v="0"/>
    <n v="200000"/>
    <n v="0"/>
    <n v="0"/>
    <n v="0"/>
    <n v="0"/>
    <n v="0"/>
    <n v="0"/>
    <n v="0"/>
    <n v="0"/>
  </r>
  <r>
    <s v="04-03-00-006"/>
    <x v="4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550000"/>
    <n v="100000"/>
    <n v="0"/>
    <n v="650000"/>
    <n v="0"/>
    <n v="391429"/>
    <n v="258571"/>
    <n v="391429"/>
    <n v="391429"/>
    <n v="391429"/>
    <n v="391429"/>
  </r>
  <r>
    <s v="04-03-00-006"/>
    <x v="4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516640"/>
    <n v="0"/>
    <n v="516640"/>
    <n v="0"/>
    <n v="516640"/>
    <n v="0"/>
    <n v="516640"/>
    <n v="516640"/>
    <n v="516640"/>
    <n v="516640"/>
  </r>
  <r>
    <s v="04-03-00-006"/>
    <x v="4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3537487"/>
    <n v="0"/>
    <n v="3537487"/>
    <n v="0"/>
    <n v="3537487"/>
    <n v="0"/>
    <n v="3537487"/>
    <n v="1781887"/>
    <n v="1781887"/>
    <n v="1781887"/>
  </r>
  <r>
    <s v="04-03-00-006"/>
    <x v="4"/>
    <s v="A-08-01-02-001"/>
    <x v="0"/>
    <s v="08"/>
    <s v="01"/>
    <s v="02"/>
    <s v="001"/>
    <m/>
    <m/>
    <m/>
    <m/>
    <s v="Nación"/>
    <x v="0"/>
    <s v="CSF"/>
    <s v="IMPUESTO PREDIAL Y SOBRETASA AMBIENTAL"/>
    <n v="0"/>
    <n v="8537681"/>
    <n v="0"/>
    <n v="8537681"/>
    <n v="0"/>
    <n v="8537681"/>
    <n v="0"/>
    <n v="8537681"/>
    <n v="8537681"/>
    <n v="8537681"/>
    <n v="8537681"/>
  </r>
  <r>
    <s v="04-03-00-006"/>
    <x v="4"/>
    <s v="A-08-01-02-003"/>
    <x v="0"/>
    <s v="08"/>
    <s v="01"/>
    <s v="02"/>
    <s v="003"/>
    <m/>
    <m/>
    <m/>
    <m/>
    <s v="Propios"/>
    <x v="1"/>
    <s v="CSF"/>
    <s v="IMPUESTO DE INDUSTRIA Y COMERCIO"/>
    <n v="0"/>
    <n v="16000"/>
    <n v="0"/>
    <n v="16000"/>
    <n v="0"/>
    <n v="16000"/>
    <n v="0"/>
    <n v="16000"/>
    <n v="16000"/>
    <n v="16000"/>
    <n v="16000"/>
  </r>
  <r>
    <s v="04-03-00-007"/>
    <x v="5"/>
    <s v="A-01-01-01-001-001"/>
    <x v="0"/>
    <s v="01"/>
    <s v="01"/>
    <s v="01"/>
    <s v="001"/>
    <s v="001"/>
    <m/>
    <m/>
    <m/>
    <s v="Nación"/>
    <x v="0"/>
    <s v="CSF"/>
    <s v="SUELDO BÁSICO"/>
    <n v="535921000"/>
    <n v="0"/>
    <n v="0"/>
    <n v="535921000"/>
    <n v="0"/>
    <n v="262645771"/>
    <n v="273275229"/>
    <n v="262645771"/>
    <n v="262645771"/>
    <n v="262645771"/>
    <n v="262645771"/>
  </r>
  <r>
    <s v="04-03-00-007"/>
    <x v="5"/>
    <s v="A-01-01-01-001-004"/>
    <x v="0"/>
    <s v="01"/>
    <s v="01"/>
    <s v="01"/>
    <s v="001"/>
    <s v="004"/>
    <m/>
    <m/>
    <m/>
    <s v="Nación"/>
    <x v="0"/>
    <s v="CSF"/>
    <s v="SUBSIDIO DE ALIMENTACIÓN"/>
    <n v="12148000"/>
    <n v="0"/>
    <n v="0"/>
    <n v="12148000"/>
    <n v="0"/>
    <n v="5690658"/>
    <n v="6457342"/>
    <n v="5690658"/>
    <n v="5690658"/>
    <n v="5690658"/>
    <n v="5690658"/>
  </r>
  <r>
    <s v="04-03-00-007"/>
    <x v="5"/>
    <s v="A-01-01-01-001-005"/>
    <x v="0"/>
    <s v="01"/>
    <s v="01"/>
    <s v="01"/>
    <s v="001"/>
    <s v="005"/>
    <m/>
    <m/>
    <m/>
    <s v="Nación"/>
    <x v="0"/>
    <s v="CSF"/>
    <s v="AUXILIO DE TRANSPORTE "/>
    <n v="15535000"/>
    <n v="0"/>
    <n v="0"/>
    <n v="15535000"/>
    <n v="0"/>
    <n v="7851189"/>
    <n v="7683811"/>
    <n v="7851189"/>
    <n v="7851189"/>
    <n v="7851189"/>
    <n v="7851189"/>
  </r>
  <r>
    <s v="04-03-00-007"/>
    <x v="5"/>
    <s v="A-01-01-01-001-006"/>
    <x v="0"/>
    <s v="01"/>
    <s v="01"/>
    <s v="01"/>
    <s v="001"/>
    <s v="006"/>
    <m/>
    <m/>
    <m/>
    <s v="Nación"/>
    <x v="0"/>
    <s v="CSF"/>
    <s v="PRIMA DE SERVICIO"/>
    <n v="49768000"/>
    <n v="4000000"/>
    <n v="0"/>
    <n v="53768000"/>
    <n v="0"/>
    <n v="53214900"/>
    <n v="553100"/>
    <n v="53214900"/>
    <n v="53214900"/>
    <n v="53214900"/>
    <n v="53214900"/>
  </r>
  <r>
    <s v="04-03-00-007"/>
    <x v="5"/>
    <s v="A-01-01-01-001-007"/>
    <x v="0"/>
    <s v="01"/>
    <s v="01"/>
    <s v="01"/>
    <s v="001"/>
    <s v="007"/>
    <m/>
    <m/>
    <m/>
    <s v="Nación"/>
    <x v="0"/>
    <s v="CSF"/>
    <s v="BONIFICACIÓN POR SERVICIOS PRESTADOS"/>
    <n v="18923000"/>
    <n v="0"/>
    <n v="0"/>
    <n v="18923000"/>
    <n v="0"/>
    <n v="7990499"/>
    <n v="10932501"/>
    <n v="7990499"/>
    <n v="7990499"/>
    <n v="7990499"/>
    <n v="7990499"/>
  </r>
  <r>
    <s v="04-03-00-007"/>
    <x v="5"/>
    <s v="A-01-01-01-001-009"/>
    <x v="0"/>
    <s v="01"/>
    <s v="01"/>
    <s v="01"/>
    <s v="001"/>
    <s v="009"/>
    <m/>
    <m/>
    <m/>
    <s v="Nación"/>
    <x v="0"/>
    <s v="CSF"/>
    <s v="PRIMA DE NAVIDAD"/>
    <n v="69720000"/>
    <n v="0"/>
    <n v="0"/>
    <n v="69720000"/>
    <n v="0"/>
    <n v="0"/>
    <n v="69720000"/>
    <n v="0"/>
    <n v="0"/>
    <n v="0"/>
    <n v="0"/>
  </r>
  <r>
    <s v="04-03-00-007"/>
    <x v="5"/>
    <s v="A-01-01-01-001-010"/>
    <x v="0"/>
    <s v="01"/>
    <s v="01"/>
    <s v="01"/>
    <s v="001"/>
    <s v="010"/>
    <m/>
    <m/>
    <m/>
    <s v="Nación"/>
    <x v="0"/>
    <s v="CSF"/>
    <s v="PRIMA DE VACACIONES"/>
    <n v="38808000"/>
    <n v="0"/>
    <n v="0"/>
    <n v="38808000"/>
    <n v="0"/>
    <n v="19752654"/>
    <n v="19055346"/>
    <n v="19752654"/>
    <n v="19752654"/>
    <n v="19752654"/>
    <n v="19752654"/>
  </r>
  <r>
    <s v="04-03-00-007"/>
    <x v="5"/>
    <s v="A-01-01-02-001"/>
    <x v="0"/>
    <s v="01"/>
    <s v="01"/>
    <s v="02"/>
    <s v="001"/>
    <m/>
    <m/>
    <m/>
    <m/>
    <s v="Nación"/>
    <x v="0"/>
    <s v="CSF"/>
    <s v="PENSIONES"/>
    <n v="69515000"/>
    <n v="0"/>
    <n v="0"/>
    <n v="69515000"/>
    <n v="0"/>
    <n v="30332500"/>
    <n v="39182500"/>
    <n v="30332500"/>
    <n v="30332500"/>
    <n v="30332500"/>
    <n v="30332500"/>
  </r>
  <r>
    <s v="04-03-00-007"/>
    <x v="5"/>
    <s v="A-01-01-02-002"/>
    <x v="0"/>
    <s v="01"/>
    <s v="01"/>
    <s v="02"/>
    <s v="002"/>
    <m/>
    <m/>
    <m/>
    <m/>
    <s v="Nación"/>
    <x v="0"/>
    <s v="CSF"/>
    <s v="SALUD"/>
    <n v="49499000"/>
    <n v="0"/>
    <n v="0"/>
    <n v="49499000"/>
    <n v="0"/>
    <n v="24943100"/>
    <n v="24555900"/>
    <n v="24943100"/>
    <n v="24943100"/>
    <n v="24943100"/>
    <n v="24943100"/>
  </r>
  <r>
    <s v="04-03-00-007"/>
    <x v="5"/>
    <s v="A-01-01-02-004"/>
    <x v="0"/>
    <s v="01"/>
    <s v="01"/>
    <s v="02"/>
    <s v="004"/>
    <m/>
    <m/>
    <m/>
    <m/>
    <s v="Nación"/>
    <x v="0"/>
    <s v="CSF"/>
    <s v="CAJAS DE COMPENSACIÓN FAMILIAR"/>
    <n v="29515000"/>
    <n v="0"/>
    <n v="0"/>
    <n v="29515000"/>
    <n v="0"/>
    <n v="14995700"/>
    <n v="14519300"/>
    <n v="14995700"/>
    <n v="14995700"/>
    <n v="14995700"/>
    <n v="14995700"/>
  </r>
  <r>
    <s v="04-03-00-007"/>
    <x v="5"/>
    <s v="A-01-01-02-005"/>
    <x v="0"/>
    <s v="01"/>
    <s v="01"/>
    <s v="02"/>
    <s v="005"/>
    <m/>
    <m/>
    <m/>
    <m/>
    <s v="Nación"/>
    <x v="0"/>
    <s v="CSF"/>
    <s v="APORTES GENERALES AL SISTEMA DE RIESGOS LABORALES"/>
    <n v="7731000"/>
    <n v="0"/>
    <n v="0"/>
    <n v="7731000"/>
    <n v="0"/>
    <n v="3791900"/>
    <n v="3939100"/>
    <n v="3791900"/>
    <n v="3791900"/>
    <n v="3791900"/>
    <n v="3791900"/>
  </r>
  <r>
    <s v="04-03-00-007"/>
    <x v="5"/>
    <s v="A-01-01-02-006"/>
    <x v="0"/>
    <s v="01"/>
    <s v="01"/>
    <s v="02"/>
    <s v="006"/>
    <m/>
    <m/>
    <m/>
    <m/>
    <s v="Nación"/>
    <x v="0"/>
    <s v="CSF"/>
    <s v="APORTES AL ICBF"/>
    <n v="22141000"/>
    <n v="0"/>
    <n v="0"/>
    <n v="22141000"/>
    <n v="0"/>
    <n v="11249500"/>
    <n v="10891500"/>
    <n v="11249500"/>
    <n v="11249500"/>
    <n v="11249500"/>
    <n v="11249500"/>
  </r>
  <r>
    <s v="04-03-00-007"/>
    <x v="5"/>
    <s v="A-01-01-02-007"/>
    <x v="0"/>
    <s v="01"/>
    <s v="01"/>
    <s v="02"/>
    <s v="007"/>
    <m/>
    <m/>
    <m/>
    <m/>
    <s v="Nación"/>
    <x v="0"/>
    <s v="CSF"/>
    <s v="APORTES AL SENA"/>
    <n v="14764000"/>
    <n v="0"/>
    <n v="0"/>
    <n v="14764000"/>
    <n v="0"/>
    <n v="7501500"/>
    <n v="7262500"/>
    <n v="7501500"/>
    <n v="7501500"/>
    <n v="7501500"/>
    <n v="7501500"/>
  </r>
  <r>
    <s v="04-03-00-007"/>
    <x v="5"/>
    <s v="A-01-01-03-001-001"/>
    <x v="0"/>
    <s v="01"/>
    <s v="01"/>
    <s v="03"/>
    <s v="001"/>
    <s v="001"/>
    <m/>
    <m/>
    <m/>
    <s v="Nación"/>
    <x v="0"/>
    <s v="CSF"/>
    <s v="SUELDO DE VACACIONES"/>
    <n v="21573090"/>
    <n v="57071"/>
    <n v="0"/>
    <n v="21630161"/>
    <n v="0"/>
    <n v="21630161"/>
    <n v="0"/>
    <n v="21630161"/>
    <n v="21630161"/>
    <n v="21630161"/>
    <n v="21630161"/>
  </r>
  <r>
    <s v="04-03-00-007"/>
    <x v="5"/>
    <s v="A-01-01-03-001-003"/>
    <x v="0"/>
    <s v="01"/>
    <s v="01"/>
    <s v="03"/>
    <s v="001"/>
    <s v="003"/>
    <m/>
    <m/>
    <m/>
    <s v="Nación"/>
    <x v="0"/>
    <s v="CSF"/>
    <s v="BONIFICACIÓN ESPECIAL DE RECREACIÓN"/>
    <n v="1917090"/>
    <n v="0"/>
    <n v="0"/>
    <n v="1917090"/>
    <n v="0"/>
    <n v="1675400"/>
    <n v="241690"/>
    <n v="1675400"/>
    <n v="1675400"/>
    <n v="1675400"/>
    <n v="1675400"/>
  </r>
  <r>
    <s v="04-03-00-007"/>
    <x v="5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07"/>
    <x v="5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0"/>
    <n v="0"/>
    <n v="0"/>
    <n v="0"/>
  </r>
  <r>
    <s v="04-03-00-007"/>
    <x v="5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07"/>
    <x v="5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22000000"/>
    <n v="0"/>
    <n v="0"/>
    <n v="22000000"/>
    <n v="0"/>
    <n v="22000000"/>
    <n v="0"/>
    <n v="13907313"/>
    <n v="13907313"/>
    <n v="13907313"/>
    <n v="13907313"/>
  </r>
  <r>
    <s v="04-03-00-007"/>
    <x v="5"/>
    <s v="A-02-02-02-007-002"/>
    <x v="0"/>
    <s v="02"/>
    <s v="02"/>
    <s v="02"/>
    <s v="007"/>
    <s v="002"/>
    <m/>
    <m/>
    <m/>
    <s v="Propios"/>
    <x v="1"/>
    <s v="CSF"/>
    <s v="SERVICIOS INMOBILIARIOS"/>
    <n v="0"/>
    <n v="25543550"/>
    <n v="0"/>
    <n v="25543550"/>
    <n v="0"/>
    <n v="25543500"/>
    <n v="50"/>
    <n v="25543500"/>
    <n v="10217400"/>
    <n v="10217400"/>
    <n v="10217400"/>
  </r>
  <r>
    <s v="04-03-00-007"/>
    <x v="5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1100000"/>
    <n v="0"/>
    <n v="0"/>
    <n v="1100000"/>
    <n v="0"/>
    <n v="1100000"/>
    <n v="0"/>
    <n v="496800"/>
    <n v="496800"/>
    <n v="496800"/>
    <n v="496800"/>
  </r>
  <r>
    <s v="04-03-00-007"/>
    <x v="5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900000"/>
    <n v="0"/>
    <n v="0"/>
    <n v="900000"/>
    <n v="0"/>
    <n v="900000"/>
    <n v="0"/>
    <n v="533707"/>
    <n v="533707"/>
    <n v="533707"/>
    <n v="533707"/>
  </r>
  <r>
    <s v="04-03-00-007"/>
    <x v="5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07"/>
    <x v="5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2559253"/>
    <n v="0"/>
    <n v="2559253"/>
    <n v="0"/>
    <n v="2559253"/>
    <n v="0"/>
    <n v="2559253"/>
    <n v="2559253"/>
    <n v="2559253"/>
    <n v="2559253"/>
  </r>
  <r>
    <s v="04-03-00-007"/>
    <x v="5"/>
    <s v="A-08-01-02-001"/>
    <x v="0"/>
    <s v="08"/>
    <s v="01"/>
    <s v="02"/>
    <s v="001"/>
    <m/>
    <m/>
    <m/>
    <m/>
    <s v="Nación"/>
    <x v="0"/>
    <s v="CSF"/>
    <s v="IMPUESTO PREDIAL Y SOBRETASA AMBIENTAL"/>
    <n v="0"/>
    <n v="6590000"/>
    <n v="0"/>
    <n v="6590000"/>
    <n v="0"/>
    <n v="6590000"/>
    <n v="0"/>
    <n v="6590000"/>
    <n v="6590000"/>
    <n v="6590000"/>
    <n v="6590000"/>
  </r>
  <r>
    <s v="04-03-00-007"/>
    <x v="5"/>
    <s v="A-08-01-02-003"/>
    <x v="0"/>
    <s v="08"/>
    <s v="01"/>
    <s v="02"/>
    <s v="003"/>
    <m/>
    <m/>
    <m/>
    <m/>
    <s v="Propios"/>
    <x v="1"/>
    <s v="CSF"/>
    <s v="IMPUESTO DE INDUSTRIA Y COMERCIO"/>
    <n v="0"/>
    <n v="265000"/>
    <n v="0"/>
    <n v="265000"/>
    <n v="0"/>
    <n v="265000"/>
    <n v="0"/>
    <n v="263000"/>
    <n v="263000"/>
    <n v="263000"/>
    <n v="263000"/>
  </r>
  <r>
    <s v="04-03-00-008"/>
    <x v="6"/>
    <s v="A-01-01-01-001-001"/>
    <x v="0"/>
    <s v="01"/>
    <s v="01"/>
    <s v="01"/>
    <s v="001"/>
    <s v="001"/>
    <m/>
    <m/>
    <m/>
    <s v="Nación"/>
    <x v="0"/>
    <s v="CSF"/>
    <s v="SUELDO BÁSICO"/>
    <n v="528819000"/>
    <n v="0"/>
    <n v="0"/>
    <n v="528819000"/>
    <n v="0"/>
    <n v="252381556"/>
    <n v="276437444"/>
    <n v="252381556"/>
    <n v="252381556"/>
    <n v="252381556"/>
    <n v="252381556"/>
  </r>
  <r>
    <s v="04-03-00-008"/>
    <x v="6"/>
    <s v="A-01-01-01-001-004"/>
    <x v="0"/>
    <s v="01"/>
    <s v="01"/>
    <s v="01"/>
    <s v="001"/>
    <s v="004"/>
    <m/>
    <m/>
    <m/>
    <s v="Nación"/>
    <x v="0"/>
    <s v="CSF"/>
    <s v="SUBSIDIO DE ALIMENTACIÓN"/>
    <n v="11329000"/>
    <n v="0"/>
    <n v="0"/>
    <n v="11329000"/>
    <n v="0"/>
    <n v="5986275"/>
    <n v="5342725"/>
    <n v="5986275"/>
    <n v="5986275"/>
    <n v="5986275"/>
    <n v="5986275"/>
  </r>
  <r>
    <s v="04-03-00-008"/>
    <x v="6"/>
    <s v="A-01-01-01-001-005"/>
    <x v="0"/>
    <s v="01"/>
    <s v="01"/>
    <s v="01"/>
    <s v="001"/>
    <s v="005"/>
    <m/>
    <m/>
    <m/>
    <s v="Nación"/>
    <x v="0"/>
    <s v="CSF"/>
    <s v="AUXILIO DE TRANSPORTE "/>
    <n v="14151000"/>
    <n v="0"/>
    <n v="0"/>
    <n v="14151000"/>
    <n v="0"/>
    <n v="7604339"/>
    <n v="6546661"/>
    <n v="7604339"/>
    <n v="7604339"/>
    <n v="7604339"/>
    <n v="7604339"/>
  </r>
  <r>
    <s v="04-03-00-008"/>
    <x v="6"/>
    <s v="A-01-01-01-001-006"/>
    <x v="0"/>
    <s v="01"/>
    <s v="01"/>
    <s v="01"/>
    <s v="001"/>
    <s v="006"/>
    <m/>
    <m/>
    <m/>
    <s v="Nación"/>
    <x v="0"/>
    <s v="CSF"/>
    <s v="PRIMA DE SERVICIO"/>
    <n v="51629000"/>
    <n v="1891000"/>
    <n v="0"/>
    <n v="53520000"/>
    <n v="0"/>
    <n v="51330689"/>
    <n v="2189311"/>
    <n v="51330689"/>
    <n v="51330689"/>
    <n v="51330689"/>
    <n v="51330689"/>
  </r>
  <r>
    <s v="04-03-00-008"/>
    <x v="6"/>
    <s v="A-01-01-01-001-007"/>
    <x v="0"/>
    <s v="01"/>
    <s v="01"/>
    <s v="01"/>
    <s v="001"/>
    <s v="007"/>
    <m/>
    <m/>
    <m/>
    <s v="Nación"/>
    <x v="0"/>
    <s v="CSF"/>
    <s v="BONIFICACIÓN POR SERVICIOS PRESTADOS"/>
    <n v="19673000"/>
    <n v="0"/>
    <n v="0"/>
    <n v="19673000"/>
    <n v="0"/>
    <n v="9969010"/>
    <n v="9703990"/>
    <n v="9969010"/>
    <n v="9969010"/>
    <n v="9969010"/>
    <n v="9969010"/>
  </r>
  <r>
    <s v="04-03-00-008"/>
    <x v="6"/>
    <s v="A-01-01-01-001-009"/>
    <x v="0"/>
    <s v="01"/>
    <s v="01"/>
    <s v="01"/>
    <s v="001"/>
    <s v="009"/>
    <m/>
    <m/>
    <m/>
    <s v="Nación"/>
    <x v="0"/>
    <s v="CSF"/>
    <s v="PRIMA DE NAVIDAD"/>
    <n v="67071000"/>
    <n v="0"/>
    <n v="0"/>
    <n v="67071000"/>
    <n v="0"/>
    <n v="0"/>
    <n v="67071000"/>
    <n v="0"/>
    <n v="0"/>
    <n v="0"/>
    <n v="0"/>
  </r>
  <r>
    <s v="04-03-00-008"/>
    <x v="6"/>
    <s v="A-01-01-01-001-010"/>
    <x v="0"/>
    <s v="01"/>
    <s v="01"/>
    <s v="01"/>
    <s v="001"/>
    <s v="010"/>
    <m/>
    <m/>
    <m/>
    <s v="Nación"/>
    <x v="0"/>
    <s v="CSF"/>
    <s v="PRIMA DE VACACIONES"/>
    <n v="40435000"/>
    <n v="0"/>
    <n v="0"/>
    <n v="40435000"/>
    <n v="0"/>
    <n v="6210951"/>
    <n v="34224049"/>
    <n v="6210951"/>
    <n v="6210951"/>
    <n v="5004937"/>
    <n v="5004937"/>
  </r>
  <r>
    <s v="04-03-00-008"/>
    <x v="6"/>
    <s v="A-01-01-02-001"/>
    <x v="0"/>
    <s v="01"/>
    <s v="01"/>
    <s v="02"/>
    <s v="001"/>
    <m/>
    <m/>
    <m/>
    <m/>
    <s v="Nación"/>
    <x v="0"/>
    <s v="CSF"/>
    <s v="PENSIONES"/>
    <n v="69936000"/>
    <n v="0"/>
    <n v="0"/>
    <n v="69936000"/>
    <n v="0"/>
    <n v="31893625"/>
    <n v="38042375"/>
    <n v="31728825"/>
    <n v="31728825"/>
    <n v="31728825"/>
    <n v="31728825"/>
  </r>
  <r>
    <s v="04-03-00-008"/>
    <x v="6"/>
    <s v="A-01-01-02-002"/>
    <x v="0"/>
    <s v="01"/>
    <s v="01"/>
    <s v="02"/>
    <s v="002"/>
    <m/>
    <m/>
    <m/>
    <m/>
    <s v="Nación"/>
    <x v="0"/>
    <s v="CSF"/>
    <s v="SALUD"/>
    <n v="49532000"/>
    <n v="0"/>
    <n v="0"/>
    <n v="49532000"/>
    <n v="0"/>
    <n v="26359872"/>
    <n v="23172128"/>
    <n v="26324672"/>
    <n v="26324672"/>
    <n v="26324672"/>
    <n v="26324672"/>
  </r>
  <r>
    <s v="04-03-00-008"/>
    <x v="6"/>
    <s v="A-01-01-02-004"/>
    <x v="0"/>
    <s v="01"/>
    <s v="01"/>
    <s v="02"/>
    <s v="004"/>
    <m/>
    <m/>
    <m/>
    <m/>
    <s v="Nación"/>
    <x v="0"/>
    <s v="CSF"/>
    <s v="CAJAS DE COMPENSACIÓN FAMILIAR"/>
    <n v="28209000"/>
    <n v="0"/>
    <n v="0"/>
    <n v="28209000"/>
    <n v="0"/>
    <n v="14177403"/>
    <n v="14031597"/>
    <n v="14177403"/>
    <n v="14177403"/>
    <n v="14177403"/>
    <n v="14177403"/>
  </r>
  <r>
    <s v="04-03-00-008"/>
    <x v="6"/>
    <s v="A-01-01-02-005"/>
    <x v="0"/>
    <s v="01"/>
    <s v="01"/>
    <s v="02"/>
    <s v="005"/>
    <m/>
    <m/>
    <m/>
    <m/>
    <s v="Nación"/>
    <x v="0"/>
    <s v="CSF"/>
    <s v="APORTES GENERALES AL SISTEMA DE RIESGOS LABORALES"/>
    <n v="7647000"/>
    <n v="0"/>
    <n v="0"/>
    <n v="7647000"/>
    <n v="0"/>
    <n v="3647000"/>
    <n v="4000000"/>
    <n v="3647000"/>
    <n v="3647000"/>
    <n v="3647000"/>
    <n v="3647000"/>
  </r>
  <r>
    <s v="04-03-00-008"/>
    <x v="6"/>
    <s v="A-01-01-02-006"/>
    <x v="0"/>
    <s v="01"/>
    <s v="01"/>
    <s v="02"/>
    <s v="006"/>
    <m/>
    <m/>
    <m/>
    <m/>
    <s v="Nación"/>
    <x v="0"/>
    <s v="CSF"/>
    <s v="APORTES AL ICBF"/>
    <n v="20869000"/>
    <n v="0"/>
    <n v="0"/>
    <n v="20869000"/>
    <n v="0"/>
    <n v="10571500"/>
    <n v="10297500"/>
    <n v="10571500"/>
    <n v="10571500"/>
    <n v="10571500"/>
    <n v="10571500"/>
  </r>
  <r>
    <s v="04-03-00-008"/>
    <x v="6"/>
    <s v="A-01-01-02-007"/>
    <x v="0"/>
    <s v="01"/>
    <s v="01"/>
    <s v="02"/>
    <s v="007"/>
    <m/>
    <m/>
    <m/>
    <m/>
    <s v="Nación"/>
    <x v="0"/>
    <s v="CSF"/>
    <s v="APORTES AL SENA"/>
    <n v="13913000"/>
    <n v="0"/>
    <n v="0"/>
    <n v="13913000"/>
    <n v="0"/>
    <n v="7050100"/>
    <n v="6862900"/>
    <n v="7050100"/>
    <n v="7050100"/>
    <n v="7050100"/>
    <n v="7050100"/>
  </r>
  <r>
    <s v="04-03-00-008"/>
    <x v="6"/>
    <s v="A-01-01-03-001-001"/>
    <x v="0"/>
    <s v="01"/>
    <s v="01"/>
    <s v="03"/>
    <s v="001"/>
    <s v="001"/>
    <m/>
    <m/>
    <m/>
    <s v="Nación"/>
    <x v="0"/>
    <s v="CSF"/>
    <s v="SUELDO DE VACACIONES"/>
    <n v="0"/>
    <n v="44053000"/>
    <n v="0"/>
    <n v="44053000"/>
    <n v="0"/>
    <n v="6834910"/>
    <n v="37218090"/>
    <n v="6834910"/>
    <n v="6834910"/>
    <n v="5816498"/>
    <n v="5816498"/>
  </r>
  <r>
    <s v="04-03-00-008"/>
    <x v="6"/>
    <s v="A-01-01-03-001-003"/>
    <x v="0"/>
    <s v="01"/>
    <s v="01"/>
    <s v="03"/>
    <s v="001"/>
    <s v="003"/>
    <m/>
    <m/>
    <m/>
    <s v="Nación"/>
    <x v="0"/>
    <s v="CSF"/>
    <s v="BONIFICACIÓN ESPECIAL DE RECREACIÓN"/>
    <n v="0"/>
    <n v="3351000"/>
    <n v="0"/>
    <n v="3351000"/>
    <n v="0"/>
    <n v="534230"/>
    <n v="2816770"/>
    <n v="534230"/>
    <n v="534230"/>
    <n v="449933"/>
    <n v="449933"/>
  </r>
  <r>
    <s v="04-03-00-008"/>
    <x v="6"/>
    <s v="A-01-01-03-002"/>
    <x v="0"/>
    <s v="01"/>
    <s v="01"/>
    <s v="03"/>
    <s v="002"/>
    <m/>
    <m/>
    <m/>
    <m/>
    <s v="Nación"/>
    <x v="0"/>
    <s v="CSF"/>
    <s v="PRIMA TÉCNICA NO SALARIAL"/>
    <n v="0"/>
    <n v="26883000"/>
    <n v="0"/>
    <n v="26883000"/>
    <n v="0"/>
    <n v="4788433"/>
    <n v="22094567"/>
    <n v="4788433"/>
    <n v="4788433"/>
    <n v="4788433"/>
    <n v="4788433"/>
  </r>
  <r>
    <s v="04-03-00-008"/>
    <x v="6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0"/>
    <n v="900000"/>
    <n v="0"/>
    <n v="0"/>
    <n v="0"/>
    <n v="0"/>
  </r>
  <r>
    <s v="04-03-00-008"/>
    <x v="6"/>
    <s v="A-02-02-02-006-004"/>
    <x v="0"/>
    <s v="02"/>
    <s v="02"/>
    <s v="02"/>
    <s v="006"/>
    <s v="004"/>
    <m/>
    <m/>
    <m/>
    <s v="Nación"/>
    <x v="0"/>
    <s v="CSF"/>
    <s v="SERVICIOS DE TRANSPORTE DE PASAJEROS"/>
    <n v="180000"/>
    <n v="78400"/>
    <n v="0"/>
    <n v="258400"/>
    <n v="0"/>
    <n v="258400"/>
    <n v="0"/>
    <n v="258400"/>
    <n v="258400"/>
    <n v="258400"/>
    <n v="258400"/>
  </r>
  <r>
    <s v="04-03-00-008"/>
    <x v="6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50000000"/>
    <n v="0"/>
    <n v="0"/>
    <n v="50000000"/>
    <n v="0"/>
    <n v="50000000"/>
    <n v="0"/>
    <n v="50000000"/>
    <n v="28736005"/>
    <n v="28736005"/>
    <n v="28736005"/>
  </r>
  <r>
    <s v="04-03-00-008"/>
    <x v="6"/>
    <s v="A-02-02-02-007-001"/>
    <x v="0"/>
    <s v="02"/>
    <s v="02"/>
    <s v="02"/>
    <s v="007"/>
    <s v="001"/>
    <m/>
    <m/>
    <m/>
    <s v="Nación"/>
    <x v="0"/>
    <s v="CSF"/>
    <s v="SERVICIOS FINANCIEROS Y SERVICIOS CONEXOS"/>
    <n v="11222000"/>
    <n v="0"/>
    <n v="11222000"/>
    <n v="0"/>
    <n v="0"/>
    <n v="0"/>
    <n v="0"/>
    <n v="0"/>
    <n v="0"/>
    <n v="0"/>
    <n v="0"/>
  </r>
  <r>
    <s v="04-03-00-008"/>
    <x v="6"/>
    <s v="A-02-02-02-007-002"/>
    <x v="0"/>
    <s v="02"/>
    <s v="02"/>
    <s v="02"/>
    <s v="007"/>
    <s v="002"/>
    <m/>
    <m/>
    <m/>
    <s v="Nación"/>
    <x v="0"/>
    <s v="CSF"/>
    <s v="SERVICIOS INMOBILIARIOS"/>
    <n v="11222000"/>
    <n v="327600"/>
    <n v="0"/>
    <n v="11549600"/>
    <n v="0"/>
    <n v="11222000"/>
    <n v="327600"/>
    <n v="11222000"/>
    <n v="4474800"/>
    <n v="4474800"/>
    <n v="4474800"/>
  </r>
  <r>
    <s v="04-03-00-008"/>
    <x v="6"/>
    <s v="A-02-02-02-007-002"/>
    <x v="0"/>
    <s v="02"/>
    <s v="02"/>
    <s v="02"/>
    <s v="007"/>
    <s v="002"/>
    <m/>
    <m/>
    <m/>
    <s v="Propios"/>
    <x v="1"/>
    <s v="CSF"/>
    <s v="SERVICIOS INMOBILIARIOS"/>
    <n v="0"/>
    <n v="56938660"/>
    <n v="0"/>
    <n v="56938660"/>
    <n v="0"/>
    <n v="56938660"/>
    <n v="0"/>
    <n v="56938660"/>
    <n v="17081598"/>
    <n v="17081598"/>
    <n v="17081598"/>
  </r>
  <r>
    <s v="04-03-00-008"/>
    <x v="6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400000"/>
    <n v="0"/>
    <n v="0"/>
    <n v="400000"/>
    <n v="0"/>
    <n v="400000"/>
    <n v="0"/>
    <n v="400000"/>
    <n v="0"/>
    <n v="0"/>
    <n v="0"/>
  </r>
  <r>
    <s v="04-03-00-008"/>
    <x v="6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50000"/>
    <n v="0"/>
    <n v="0"/>
    <n v="150000"/>
    <n v="0"/>
    <n v="150000"/>
    <n v="0"/>
    <n v="150000"/>
    <n v="0"/>
    <n v="0"/>
    <n v="0"/>
  </r>
  <r>
    <s v="04-03-00-008"/>
    <x v="6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1029094"/>
    <n v="0"/>
    <n v="1029094"/>
    <n v="0"/>
    <n v="1029094"/>
    <n v="0"/>
    <n v="1029094"/>
    <n v="1029094"/>
    <n v="1029094"/>
    <n v="1029094"/>
  </r>
  <r>
    <s v="04-03-00-008"/>
    <x v="6"/>
    <s v="A-08-01-02-001"/>
    <x v="0"/>
    <s v="08"/>
    <s v="01"/>
    <s v="02"/>
    <s v="001"/>
    <m/>
    <m/>
    <m/>
    <m/>
    <s v="Nación"/>
    <x v="0"/>
    <s v="CSF"/>
    <s v="IMPUESTO PREDIAL Y SOBRETASA AMBIENTAL"/>
    <n v="0"/>
    <n v="38012300"/>
    <n v="32242000"/>
    <n v="5770300"/>
    <n v="0"/>
    <n v="5770300"/>
    <n v="0"/>
    <n v="5770300"/>
    <n v="5770300"/>
    <n v="5770300"/>
    <n v="5770300"/>
  </r>
  <r>
    <s v="04-03-00-008"/>
    <x v="6"/>
    <s v="A-08-01-02-003"/>
    <x v="0"/>
    <s v="08"/>
    <s v="01"/>
    <s v="02"/>
    <s v="003"/>
    <m/>
    <m/>
    <m/>
    <m/>
    <s v="Propios"/>
    <x v="1"/>
    <s v="CSF"/>
    <s v="IMPUESTO DE INDUSTRIA Y COMERCIO"/>
    <n v="0"/>
    <n v="19459590"/>
    <n v="19459590"/>
    <n v="0"/>
    <n v="0"/>
    <n v="0"/>
    <n v="0"/>
    <n v="0"/>
    <n v="0"/>
    <n v="0"/>
    <n v="0"/>
  </r>
  <r>
    <s v="04-03-00-009"/>
    <x v="7"/>
    <s v="A-01-01-01-001-001"/>
    <x v="0"/>
    <s v="01"/>
    <s v="01"/>
    <s v="01"/>
    <s v="001"/>
    <s v="001"/>
    <m/>
    <m/>
    <m/>
    <s v="Nación"/>
    <x v="0"/>
    <s v="CSF"/>
    <s v="SUELDO BÁSICO"/>
    <n v="581801000"/>
    <n v="0"/>
    <n v="0"/>
    <n v="581801000"/>
    <n v="0"/>
    <n v="299245216"/>
    <n v="282555784"/>
    <n v="299245216"/>
    <n v="299245216"/>
    <n v="299209432"/>
    <n v="299209432"/>
  </r>
  <r>
    <s v="04-03-00-009"/>
    <x v="7"/>
    <s v="A-01-01-01-001-004"/>
    <x v="0"/>
    <s v="01"/>
    <s v="01"/>
    <s v="01"/>
    <s v="001"/>
    <s v="004"/>
    <m/>
    <m/>
    <m/>
    <s v="Nación"/>
    <x v="0"/>
    <s v="CSF"/>
    <s v="SUBSIDIO DE ALIMENTACIÓN"/>
    <n v="15259000"/>
    <n v="0"/>
    <n v="0"/>
    <n v="15259000"/>
    <n v="0"/>
    <n v="7814988"/>
    <n v="7444012"/>
    <n v="7814988"/>
    <n v="7814988"/>
    <n v="7813700"/>
    <n v="7813700"/>
  </r>
  <r>
    <s v="04-03-00-009"/>
    <x v="7"/>
    <s v="A-01-01-01-001-005"/>
    <x v="0"/>
    <s v="01"/>
    <s v="01"/>
    <s v="01"/>
    <s v="001"/>
    <s v="005"/>
    <m/>
    <m/>
    <m/>
    <s v="Nación"/>
    <x v="0"/>
    <s v="CSF"/>
    <s v="AUXILIO DE TRANSPORTE "/>
    <n v="19536000"/>
    <n v="0"/>
    <n v="0"/>
    <n v="19536000"/>
    <n v="0"/>
    <n v="10100262"/>
    <n v="9435738"/>
    <n v="10100262"/>
    <n v="10100262"/>
    <n v="10100262"/>
    <n v="10100262"/>
  </r>
  <r>
    <s v="04-03-00-009"/>
    <x v="7"/>
    <s v="A-01-01-01-001-006"/>
    <x v="0"/>
    <s v="01"/>
    <s v="01"/>
    <s v="01"/>
    <s v="001"/>
    <s v="006"/>
    <m/>
    <m/>
    <m/>
    <s v="Nación"/>
    <x v="0"/>
    <s v="CSF"/>
    <s v="PRIMA DE SERVICIO"/>
    <n v="57013000"/>
    <n v="3358319"/>
    <n v="0"/>
    <n v="60371319"/>
    <n v="0"/>
    <n v="60371319"/>
    <n v="0"/>
    <n v="60371319"/>
    <n v="60371319"/>
    <n v="60371319"/>
    <n v="60371319"/>
  </r>
  <r>
    <s v="04-03-00-009"/>
    <x v="7"/>
    <s v="A-01-01-01-001-007"/>
    <x v="0"/>
    <s v="01"/>
    <s v="01"/>
    <s v="01"/>
    <s v="001"/>
    <s v="007"/>
    <m/>
    <m/>
    <m/>
    <s v="Nación"/>
    <x v="0"/>
    <s v="CSF"/>
    <s v="BONIFICACIÓN POR SERVICIOS PRESTADOS"/>
    <n v="22344000"/>
    <n v="0"/>
    <n v="0"/>
    <n v="22344000"/>
    <n v="0"/>
    <n v="11446954"/>
    <n v="10897046"/>
    <n v="11446954"/>
    <n v="11446954"/>
    <n v="11446954"/>
    <n v="11446954"/>
  </r>
  <r>
    <s v="04-03-00-009"/>
    <x v="7"/>
    <s v="A-01-01-01-001-009"/>
    <x v="0"/>
    <s v="01"/>
    <s v="01"/>
    <s v="01"/>
    <s v="001"/>
    <s v="009"/>
    <m/>
    <m/>
    <m/>
    <s v="Nación"/>
    <x v="0"/>
    <s v="CSF"/>
    <s v="PRIMA DE NAVIDAD"/>
    <n v="75018000"/>
    <n v="0"/>
    <n v="0"/>
    <n v="75018000"/>
    <n v="0"/>
    <n v="0"/>
    <n v="75018000"/>
    <n v="0"/>
    <n v="0"/>
    <n v="0"/>
    <n v="0"/>
  </r>
  <r>
    <s v="04-03-00-009"/>
    <x v="7"/>
    <s v="A-01-01-01-001-010"/>
    <x v="0"/>
    <s v="01"/>
    <s v="01"/>
    <s v="01"/>
    <s v="001"/>
    <s v="010"/>
    <m/>
    <m/>
    <m/>
    <s v="Nación"/>
    <x v="0"/>
    <s v="CSF"/>
    <s v="PRIMA DE VACACIONES"/>
    <n v="42053000"/>
    <n v="0"/>
    <n v="0"/>
    <n v="42053000"/>
    <n v="0"/>
    <n v="21754966"/>
    <n v="20298034"/>
    <n v="21754966"/>
    <n v="21754966"/>
    <n v="21754966"/>
    <n v="21754966"/>
  </r>
  <r>
    <s v="04-03-00-009"/>
    <x v="7"/>
    <s v="A-01-01-02-001"/>
    <x v="0"/>
    <s v="01"/>
    <s v="01"/>
    <s v="02"/>
    <s v="001"/>
    <m/>
    <m/>
    <m/>
    <m/>
    <s v="Nación"/>
    <x v="0"/>
    <s v="CSF"/>
    <s v="PENSIONES"/>
    <n v="78494000"/>
    <n v="0"/>
    <n v="0"/>
    <n v="78494000"/>
    <n v="0"/>
    <n v="34891500"/>
    <n v="43602500"/>
    <n v="34891500"/>
    <n v="34891500"/>
    <n v="34891500"/>
    <n v="34891500"/>
  </r>
  <r>
    <s v="04-03-00-009"/>
    <x v="7"/>
    <s v="A-01-01-02-002"/>
    <x v="0"/>
    <s v="01"/>
    <s v="01"/>
    <s v="02"/>
    <s v="002"/>
    <m/>
    <m/>
    <m/>
    <m/>
    <s v="Nación"/>
    <x v="0"/>
    <s v="CSF"/>
    <s v="SALUD"/>
    <n v="55960000"/>
    <n v="0"/>
    <n v="0"/>
    <n v="55960000"/>
    <n v="0"/>
    <n v="28687000"/>
    <n v="27273000"/>
    <n v="28687000"/>
    <n v="28687000"/>
    <n v="28687000"/>
    <n v="28687000"/>
  </r>
  <r>
    <s v="04-03-00-009"/>
    <x v="7"/>
    <s v="A-01-01-02-004"/>
    <x v="0"/>
    <s v="01"/>
    <s v="01"/>
    <s v="02"/>
    <s v="004"/>
    <m/>
    <m/>
    <m/>
    <m/>
    <s v="Nación"/>
    <x v="0"/>
    <s v="CSF"/>
    <s v="CAJAS DE COMPENSACIÓN FAMILIAR"/>
    <n v="31312000"/>
    <n v="0"/>
    <n v="0"/>
    <n v="31312000"/>
    <n v="0"/>
    <n v="17163800"/>
    <n v="14148200"/>
    <n v="17163800"/>
    <n v="17163800"/>
    <n v="17163800"/>
    <n v="17163800"/>
  </r>
  <r>
    <s v="04-03-00-009"/>
    <x v="7"/>
    <s v="A-01-01-02-005"/>
    <x v="0"/>
    <s v="01"/>
    <s v="01"/>
    <s v="02"/>
    <s v="005"/>
    <m/>
    <m/>
    <m/>
    <m/>
    <s v="Nación"/>
    <x v="0"/>
    <s v="CSF"/>
    <s v="APORTES GENERALES AL SISTEMA DE RIESGOS LABORALES"/>
    <n v="7068000"/>
    <n v="0"/>
    <n v="0"/>
    <n v="7068000"/>
    <n v="0"/>
    <n v="3695100"/>
    <n v="3372900"/>
    <n v="3695100"/>
    <n v="3695100"/>
    <n v="3695100"/>
    <n v="3695100"/>
  </r>
  <r>
    <s v="04-03-00-009"/>
    <x v="7"/>
    <s v="A-01-01-02-006"/>
    <x v="0"/>
    <s v="01"/>
    <s v="01"/>
    <s v="02"/>
    <s v="006"/>
    <m/>
    <m/>
    <m/>
    <m/>
    <s v="Nación"/>
    <x v="0"/>
    <s v="CSF"/>
    <s v="APORTES AL ICBF"/>
    <n v="23489000"/>
    <n v="0"/>
    <n v="0"/>
    <n v="23489000"/>
    <n v="0"/>
    <n v="12875300"/>
    <n v="10613700"/>
    <n v="12875300"/>
    <n v="12875300"/>
    <n v="12875300"/>
    <n v="12875300"/>
  </r>
  <r>
    <s v="04-03-00-009"/>
    <x v="7"/>
    <s v="A-01-01-02-007"/>
    <x v="0"/>
    <s v="01"/>
    <s v="01"/>
    <s v="02"/>
    <s v="007"/>
    <m/>
    <m/>
    <m/>
    <m/>
    <s v="Nación"/>
    <x v="0"/>
    <s v="CSF"/>
    <s v="APORTES AL SENA"/>
    <n v="15663000"/>
    <n v="0"/>
    <n v="0"/>
    <n v="15663000"/>
    <n v="0"/>
    <n v="8585700"/>
    <n v="7077300"/>
    <n v="8585700"/>
    <n v="8585700"/>
    <n v="8585700"/>
    <n v="8585700"/>
  </r>
  <r>
    <s v="04-03-00-009"/>
    <x v="7"/>
    <s v="A-01-01-03-001-001"/>
    <x v="0"/>
    <s v="01"/>
    <s v="01"/>
    <s v="03"/>
    <s v="001"/>
    <s v="001"/>
    <m/>
    <m/>
    <m/>
    <s v="Nación"/>
    <x v="0"/>
    <s v="CSF"/>
    <s v="SUELDO DE VACACIONES"/>
    <n v="27281520"/>
    <n v="0"/>
    <n v="0"/>
    <n v="27281520"/>
    <n v="0"/>
    <n v="15002058"/>
    <n v="12279462"/>
    <n v="15002058"/>
    <n v="15002058"/>
    <n v="15002058"/>
    <n v="15002058"/>
  </r>
  <r>
    <s v="04-03-00-009"/>
    <x v="7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6471311"/>
    <n v="0"/>
    <n v="6471311"/>
    <n v="0"/>
    <n v="6470270"/>
    <n v="1041"/>
    <n v="6470270"/>
    <n v="6470270"/>
    <n v="6470270"/>
    <n v="6470270"/>
  </r>
  <r>
    <s v="04-03-00-009"/>
    <x v="7"/>
    <s v="A-01-01-03-001-003"/>
    <x v="0"/>
    <s v="01"/>
    <s v="01"/>
    <s v="03"/>
    <s v="001"/>
    <s v="003"/>
    <m/>
    <m/>
    <m/>
    <s v="Nación"/>
    <x v="0"/>
    <s v="CSF"/>
    <s v="BONIFICACIÓN ESPECIAL DE RECREACIÓN"/>
    <n v="2094750"/>
    <n v="0"/>
    <n v="0"/>
    <n v="2094750"/>
    <n v="0"/>
    <n v="1669081"/>
    <n v="425669"/>
    <n v="1669081"/>
    <n v="1669081"/>
    <n v="1669081"/>
    <n v="1669081"/>
  </r>
  <r>
    <s v="04-03-00-009"/>
    <x v="7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09"/>
    <x v="7"/>
    <s v="A-01-01-03-016"/>
    <x v="0"/>
    <s v="01"/>
    <s v="01"/>
    <s v="03"/>
    <s v="016"/>
    <m/>
    <m/>
    <m/>
    <m/>
    <s v="Nación"/>
    <x v="0"/>
    <s v="CSF"/>
    <s v="PRIMA DE COORDINACIÓN"/>
    <n v="3501540"/>
    <n v="0"/>
    <n v="0"/>
    <n v="3501540"/>
    <n v="0"/>
    <n v="0"/>
    <n v="3501540"/>
    <n v="0"/>
    <n v="0"/>
    <n v="0"/>
    <n v="0"/>
  </r>
  <r>
    <s v="04-03-00-009"/>
    <x v="7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0"/>
    <n v="900000"/>
    <n v="0"/>
    <n v="0"/>
    <n v="0"/>
    <n v="0"/>
  </r>
  <r>
    <s v="04-03-00-009"/>
    <x v="7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09"/>
    <x v="7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52000000"/>
    <n v="0"/>
    <n v="0"/>
    <n v="52000000"/>
    <n v="0"/>
    <n v="52000000"/>
    <n v="0"/>
    <n v="32686881"/>
    <n v="32686881"/>
    <n v="32686881"/>
    <n v="32686881"/>
  </r>
  <r>
    <s v="04-03-00-009"/>
    <x v="7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200000"/>
    <n v="500000"/>
    <n v="0"/>
    <n v="700000"/>
    <n v="0"/>
    <n v="700000"/>
    <n v="0"/>
    <n v="478806"/>
    <n v="478806"/>
    <n v="478806"/>
    <n v="478806"/>
  </r>
  <r>
    <s v="04-03-00-009"/>
    <x v="7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900000"/>
    <n v="0"/>
    <n v="0"/>
    <n v="1900000"/>
    <n v="0"/>
    <n v="1900000"/>
    <n v="0"/>
    <n v="1420252"/>
    <n v="1420252"/>
    <n v="1420252"/>
    <n v="1420252"/>
  </r>
  <r>
    <s v="04-03-00-009"/>
    <x v="7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466560"/>
    <n v="0"/>
    <n v="2466560"/>
    <n v="0"/>
    <n v="2466560"/>
    <n v="0"/>
    <n v="2086640"/>
    <n v="2086640"/>
    <n v="2086640"/>
    <n v="2086640"/>
  </r>
  <r>
    <s v="04-03-00-009"/>
    <x v="7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8657116"/>
    <n v="0"/>
    <n v="8657116"/>
    <n v="0"/>
    <n v="8295386"/>
    <n v="361730"/>
    <n v="8295386"/>
    <n v="8295386"/>
    <n v="8295386"/>
    <n v="8295386"/>
  </r>
  <r>
    <s v="04-03-00-009"/>
    <x v="7"/>
    <s v="A-08-01-02-001"/>
    <x v="0"/>
    <s v="08"/>
    <s v="01"/>
    <s v="02"/>
    <s v="001"/>
    <m/>
    <m/>
    <m/>
    <m/>
    <s v="Nación"/>
    <x v="0"/>
    <s v="CSF"/>
    <s v="IMPUESTO PREDIAL Y SOBRETASA AMBIENTAL"/>
    <n v="0"/>
    <n v="15472550"/>
    <n v="0"/>
    <n v="15472550"/>
    <n v="0"/>
    <n v="15472550"/>
    <n v="0"/>
    <n v="15472550"/>
    <n v="15472550"/>
    <n v="15472550"/>
    <n v="15472550"/>
  </r>
  <r>
    <s v="04-03-00-010"/>
    <x v="8"/>
    <s v="A-01-01-01-001-001"/>
    <x v="0"/>
    <s v="01"/>
    <s v="01"/>
    <s v="01"/>
    <s v="001"/>
    <s v="001"/>
    <m/>
    <m/>
    <m/>
    <s v="Nación"/>
    <x v="0"/>
    <s v="CSF"/>
    <s v="SUELDO BÁSICO"/>
    <n v="857859000"/>
    <n v="0"/>
    <n v="0"/>
    <n v="857859000"/>
    <n v="0"/>
    <n v="488198539"/>
    <n v="369660461"/>
    <n v="488198539"/>
    <n v="488198539"/>
    <n v="488198539"/>
    <n v="488198539"/>
  </r>
  <r>
    <s v="04-03-00-010"/>
    <x v="8"/>
    <s v="A-01-01-01-001-004"/>
    <x v="0"/>
    <s v="01"/>
    <s v="01"/>
    <s v="01"/>
    <s v="001"/>
    <s v="004"/>
    <m/>
    <m/>
    <m/>
    <s v="Nación"/>
    <x v="0"/>
    <s v="CSF"/>
    <s v="SUBSIDIO DE ALIMENTACIÓN"/>
    <n v="20974000"/>
    <n v="0"/>
    <n v="0"/>
    <n v="20974000"/>
    <n v="0"/>
    <n v="12163976"/>
    <n v="8810024"/>
    <n v="12163976"/>
    <n v="12163976"/>
    <n v="12163976"/>
    <n v="12163976"/>
  </r>
  <r>
    <s v="04-03-00-010"/>
    <x v="8"/>
    <s v="A-01-01-01-001-005"/>
    <x v="0"/>
    <s v="01"/>
    <s v="01"/>
    <s v="01"/>
    <s v="001"/>
    <s v="005"/>
    <m/>
    <m/>
    <m/>
    <s v="Nación"/>
    <x v="0"/>
    <s v="CSF"/>
    <s v="AUXILIO DE TRANSPORTE "/>
    <n v="27635000"/>
    <n v="0"/>
    <n v="0"/>
    <n v="27635000"/>
    <n v="0"/>
    <n v="16991482"/>
    <n v="10643518"/>
    <n v="16991482"/>
    <n v="16991482"/>
    <n v="16991482"/>
    <n v="16991482"/>
  </r>
  <r>
    <s v="04-03-00-010"/>
    <x v="8"/>
    <s v="A-01-01-01-001-006"/>
    <x v="0"/>
    <s v="01"/>
    <s v="01"/>
    <s v="01"/>
    <s v="001"/>
    <s v="006"/>
    <m/>
    <m/>
    <m/>
    <s v="Nación"/>
    <x v="0"/>
    <s v="CSF"/>
    <s v="PRIMA DE SERVICIO"/>
    <n v="81926000"/>
    <n v="13800000"/>
    <n v="0"/>
    <n v="95726000"/>
    <n v="0"/>
    <n v="95683982"/>
    <n v="42018"/>
    <n v="95683982"/>
    <n v="95683982"/>
    <n v="95683982"/>
    <n v="95683982"/>
  </r>
  <r>
    <s v="04-03-00-010"/>
    <x v="8"/>
    <s v="A-01-01-01-001-007"/>
    <x v="0"/>
    <s v="01"/>
    <s v="01"/>
    <s v="01"/>
    <s v="001"/>
    <s v="007"/>
    <m/>
    <m/>
    <m/>
    <s v="Nación"/>
    <x v="0"/>
    <s v="CSF"/>
    <s v="BONIFICACIÓN POR SERVICIOS PRESTADOS"/>
    <n v="32178000"/>
    <n v="0"/>
    <n v="0"/>
    <n v="32178000"/>
    <n v="0"/>
    <n v="16926650"/>
    <n v="15251350"/>
    <n v="16926650"/>
    <n v="16926650"/>
    <n v="16926650"/>
    <n v="16926650"/>
  </r>
  <r>
    <s v="04-03-00-010"/>
    <x v="8"/>
    <s v="A-01-01-01-001-009"/>
    <x v="0"/>
    <s v="01"/>
    <s v="01"/>
    <s v="01"/>
    <s v="001"/>
    <s v="009"/>
    <m/>
    <m/>
    <m/>
    <s v="Nación"/>
    <x v="0"/>
    <s v="CSF"/>
    <s v="PRIMA DE NAVIDAD"/>
    <n v="101016000"/>
    <n v="0"/>
    <n v="0"/>
    <n v="101016000"/>
    <n v="0"/>
    <n v="0"/>
    <n v="101016000"/>
    <n v="0"/>
    <n v="0"/>
    <n v="0"/>
    <n v="0"/>
  </r>
  <r>
    <s v="04-03-00-010"/>
    <x v="8"/>
    <s v="A-01-01-01-001-010"/>
    <x v="0"/>
    <s v="01"/>
    <s v="01"/>
    <s v="01"/>
    <s v="001"/>
    <s v="010"/>
    <m/>
    <m/>
    <m/>
    <s v="Nación"/>
    <x v="0"/>
    <s v="CSF"/>
    <s v="PRIMA DE VACACIONES"/>
    <n v="70731000"/>
    <n v="0"/>
    <n v="0"/>
    <n v="70731000"/>
    <n v="0"/>
    <n v="23195194"/>
    <n v="47535806"/>
    <n v="23195194"/>
    <n v="23195194"/>
    <n v="23195194"/>
    <n v="23195194"/>
  </r>
  <r>
    <s v="04-03-00-010"/>
    <x v="8"/>
    <s v="A-01-01-02-001"/>
    <x v="0"/>
    <s v="01"/>
    <s v="01"/>
    <s v="02"/>
    <s v="001"/>
    <m/>
    <m/>
    <m/>
    <m/>
    <s v="Nación"/>
    <x v="0"/>
    <s v="CSF"/>
    <s v="PENSIONES"/>
    <n v="112218000"/>
    <n v="0"/>
    <n v="0"/>
    <n v="112218000"/>
    <n v="0"/>
    <n v="55076967"/>
    <n v="57141033"/>
    <n v="55076967"/>
    <n v="55076967"/>
    <n v="55076967"/>
    <n v="55076967"/>
  </r>
  <r>
    <s v="04-03-00-010"/>
    <x v="8"/>
    <s v="A-01-01-02-002"/>
    <x v="0"/>
    <s v="01"/>
    <s v="01"/>
    <s v="02"/>
    <s v="002"/>
    <m/>
    <m/>
    <m/>
    <m/>
    <s v="Nación"/>
    <x v="0"/>
    <s v="CSF"/>
    <s v="SALUD"/>
    <n v="78844000"/>
    <n v="0"/>
    <n v="0"/>
    <n v="78844000"/>
    <n v="0"/>
    <n v="45150533"/>
    <n v="33693467"/>
    <n v="45150533"/>
    <n v="45150533"/>
    <n v="45150533"/>
    <n v="45150533"/>
  </r>
  <r>
    <s v="04-03-00-010"/>
    <x v="8"/>
    <s v="A-01-01-02-004"/>
    <x v="0"/>
    <s v="01"/>
    <s v="01"/>
    <s v="02"/>
    <s v="004"/>
    <m/>
    <m/>
    <m/>
    <m/>
    <s v="Nación"/>
    <x v="0"/>
    <s v="CSF"/>
    <s v="CAJAS DE COMPENSACIÓN FAMILIAR"/>
    <n v="47163000"/>
    <n v="0"/>
    <n v="0"/>
    <n v="47163000"/>
    <n v="0"/>
    <n v="26716200"/>
    <n v="20446800"/>
    <n v="26716200"/>
    <n v="26716200"/>
    <n v="26716200"/>
    <n v="26716200"/>
  </r>
  <r>
    <s v="04-03-00-010"/>
    <x v="8"/>
    <s v="A-01-01-02-005"/>
    <x v="0"/>
    <s v="01"/>
    <s v="01"/>
    <s v="02"/>
    <s v="005"/>
    <m/>
    <m/>
    <m/>
    <m/>
    <s v="Nación"/>
    <x v="0"/>
    <s v="CSF"/>
    <s v="APORTES GENERALES AL SISTEMA DE RIESGOS LABORALES"/>
    <n v="13680000"/>
    <n v="0"/>
    <n v="0"/>
    <n v="13680000"/>
    <n v="0"/>
    <n v="8065300"/>
    <n v="5614700"/>
    <n v="8065300"/>
    <n v="8065300"/>
    <n v="8065300"/>
    <n v="8065300"/>
  </r>
  <r>
    <s v="04-03-00-010"/>
    <x v="8"/>
    <s v="A-01-01-02-006"/>
    <x v="0"/>
    <s v="01"/>
    <s v="01"/>
    <s v="02"/>
    <s v="006"/>
    <m/>
    <m/>
    <m/>
    <m/>
    <s v="Nación"/>
    <x v="0"/>
    <s v="CSF"/>
    <s v="APORTES AL ICBF"/>
    <n v="35377000"/>
    <n v="0"/>
    <n v="0"/>
    <n v="35377000"/>
    <n v="0"/>
    <n v="20041400"/>
    <n v="15335600"/>
    <n v="20041400"/>
    <n v="20041400"/>
    <n v="20041400"/>
    <n v="20041400"/>
  </r>
  <r>
    <s v="04-03-00-010"/>
    <x v="8"/>
    <s v="A-01-01-02-007"/>
    <x v="0"/>
    <s v="01"/>
    <s v="01"/>
    <s v="02"/>
    <s v="007"/>
    <m/>
    <m/>
    <m/>
    <m/>
    <s v="Nación"/>
    <x v="0"/>
    <s v="CSF"/>
    <s v="APORTES AL SENA"/>
    <n v="23591000"/>
    <n v="0"/>
    <n v="0"/>
    <n v="23591000"/>
    <n v="0"/>
    <n v="13362500"/>
    <n v="10228500"/>
    <n v="13362500"/>
    <n v="13362500"/>
    <n v="13362500"/>
    <n v="13362500"/>
  </r>
  <r>
    <s v="04-03-00-010"/>
    <x v="8"/>
    <s v="A-01-01-03-001-001"/>
    <x v="0"/>
    <s v="01"/>
    <s v="01"/>
    <s v="03"/>
    <s v="001"/>
    <s v="001"/>
    <m/>
    <m/>
    <m/>
    <s v="Nación"/>
    <x v="0"/>
    <s v="CSF"/>
    <s v="SUELDO DE VACACIONES"/>
    <n v="34457850"/>
    <n v="0"/>
    <n v="0"/>
    <n v="34457850"/>
    <n v="0"/>
    <n v="22216229"/>
    <n v="12241621"/>
    <n v="22216229"/>
    <n v="22216229"/>
    <n v="22216229"/>
    <n v="22216229"/>
  </r>
  <r>
    <s v="04-03-00-010"/>
    <x v="8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2280000"/>
    <n v="0"/>
    <n v="2280000"/>
    <n v="0"/>
    <n v="2198909"/>
    <n v="81091"/>
    <n v="2198909"/>
    <n v="2198909"/>
    <n v="2198909"/>
    <n v="2198909"/>
  </r>
  <r>
    <s v="04-03-00-010"/>
    <x v="8"/>
    <s v="A-01-01-03-001-003"/>
    <x v="0"/>
    <s v="01"/>
    <s v="01"/>
    <s v="03"/>
    <s v="001"/>
    <s v="003"/>
    <m/>
    <m/>
    <m/>
    <s v="Nación"/>
    <x v="0"/>
    <s v="CSF"/>
    <s v="BONIFICACIÓN ESPECIAL DE RECREACIÓN"/>
    <n v="3806460"/>
    <n v="0"/>
    <n v="0"/>
    <n v="3806460"/>
    <n v="0"/>
    <n v="1932891"/>
    <n v="1873569"/>
    <n v="1932891"/>
    <n v="1932891"/>
    <n v="1932891"/>
    <n v="1932891"/>
  </r>
  <r>
    <s v="04-03-00-010"/>
    <x v="8"/>
    <s v="A-01-01-03-002"/>
    <x v="0"/>
    <s v="01"/>
    <s v="01"/>
    <s v="03"/>
    <s v="002"/>
    <m/>
    <m/>
    <m/>
    <m/>
    <s v="Nación"/>
    <x v="0"/>
    <s v="CSF"/>
    <s v="PRIMA TÉCNICA NO SALARIAL"/>
    <n v="9597420"/>
    <n v="0"/>
    <n v="0"/>
    <n v="9597420"/>
    <n v="0"/>
    <n v="0"/>
    <n v="9597420"/>
    <n v="0"/>
    <n v="0"/>
    <n v="0"/>
    <n v="0"/>
  </r>
  <r>
    <s v="04-03-00-010"/>
    <x v="8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12000000"/>
    <n v="0"/>
    <n v="0"/>
    <n v="12000000"/>
    <n v="0"/>
    <n v="12000000"/>
    <n v="0"/>
    <n v="6752377"/>
    <n v="6404525"/>
    <n v="6404525"/>
    <n v="6404525"/>
  </r>
  <r>
    <s v="04-03-00-010"/>
    <x v="8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5000000"/>
    <n v="0"/>
    <n v="0"/>
    <n v="5000000"/>
    <n v="0"/>
    <n v="5000000"/>
    <n v="0"/>
    <n v="2137582"/>
    <n v="2137582"/>
    <n v="2137582"/>
    <n v="2137582"/>
  </r>
  <r>
    <s v="04-03-00-010"/>
    <x v="8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900000"/>
    <n v="0"/>
    <n v="0"/>
    <n v="1900000"/>
    <n v="0"/>
    <n v="1900000"/>
    <n v="0"/>
    <n v="609295"/>
    <n v="528317"/>
    <n v="528317"/>
    <n v="528317"/>
  </r>
  <r>
    <s v="04-03-00-010"/>
    <x v="8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4962079"/>
    <n v="0"/>
    <n v="4962079"/>
    <n v="0"/>
    <n v="4134397"/>
    <n v="827682"/>
    <n v="4134397"/>
    <n v="4134397"/>
    <n v="4134397"/>
    <n v="4134397"/>
  </r>
  <r>
    <s v="04-03-00-010"/>
    <x v="8"/>
    <s v="A-03-04-02-012-002"/>
    <x v="0"/>
    <s v="03"/>
    <s v="04"/>
    <s v="02"/>
    <s v="012"/>
    <s v="002"/>
    <m/>
    <m/>
    <m/>
    <s v="Nación"/>
    <x v="0"/>
    <s v="CSF"/>
    <s v="LICENCIAS DE MATERNIDAD Y PATERNIDAD (NO DE PENSIONES)"/>
    <n v="0"/>
    <n v="4100000"/>
    <n v="0"/>
    <n v="4100000"/>
    <n v="0"/>
    <n v="1802642"/>
    <n v="2297358"/>
    <n v="1802642"/>
    <n v="1802642"/>
    <n v="1802642"/>
    <n v="1802642"/>
  </r>
  <r>
    <s v="04-03-00-011"/>
    <x v="9"/>
    <s v="A-01-01-01-001-001"/>
    <x v="0"/>
    <s v="01"/>
    <s v="01"/>
    <s v="01"/>
    <s v="001"/>
    <s v="001"/>
    <m/>
    <m/>
    <m/>
    <s v="Nación"/>
    <x v="0"/>
    <s v="CSF"/>
    <s v="SUELDO BÁSICO"/>
    <n v="326240000"/>
    <n v="0"/>
    <n v="0"/>
    <n v="326240000"/>
    <n v="0"/>
    <n v="182469531"/>
    <n v="143770469"/>
    <n v="182469531"/>
    <n v="182469531"/>
    <n v="182469531"/>
    <n v="182469531"/>
  </r>
  <r>
    <s v="04-03-00-011"/>
    <x v="9"/>
    <s v="A-01-01-01-001-004"/>
    <x v="0"/>
    <s v="01"/>
    <s v="01"/>
    <s v="01"/>
    <s v="001"/>
    <s v="004"/>
    <m/>
    <m/>
    <m/>
    <s v="Nación"/>
    <x v="0"/>
    <s v="CSF"/>
    <s v="SUBSIDIO DE ALIMENTACIÓN"/>
    <n v="6455000"/>
    <n v="0"/>
    <n v="0"/>
    <n v="6455000"/>
    <n v="0"/>
    <n v="3357779"/>
    <n v="3097221"/>
    <n v="3357779"/>
    <n v="3357779"/>
    <n v="3357779"/>
    <n v="3357779"/>
  </r>
  <r>
    <s v="04-03-00-011"/>
    <x v="9"/>
    <s v="A-01-01-01-001-005"/>
    <x v="0"/>
    <s v="01"/>
    <s v="01"/>
    <s v="01"/>
    <s v="001"/>
    <s v="005"/>
    <m/>
    <m/>
    <m/>
    <s v="Nación"/>
    <x v="0"/>
    <s v="CSF"/>
    <s v="AUXILIO DE TRANSPORTE "/>
    <n v="7699000"/>
    <n v="0"/>
    <n v="0"/>
    <n v="7699000"/>
    <n v="0"/>
    <n v="4607860"/>
    <n v="3091140"/>
    <n v="4607860"/>
    <n v="4607860"/>
    <n v="4607860"/>
    <n v="4607860"/>
  </r>
  <r>
    <s v="04-03-00-011"/>
    <x v="9"/>
    <s v="A-01-01-01-001-006"/>
    <x v="0"/>
    <s v="01"/>
    <s v="01"/>
    <s v="01"/>
    <s v="001"/>
    <s v="006"/>
    <m/>
    <m/>
    <m/>
    <s v="Nación"/>
    <x v="0"/>
    <s v="CSF"/>
    <s v="PRIMA DE SERVICIO"/>
    <n v="30949000"/>
    <n v="4676170"/>
    <n v="0"/>
    <n v="35625170"/>
    <n v="0"/>
    <n v="35625170"/>
    <n v="0"/>
    <n v="35625170"/>
    <n v="35625170"/>
    <n v="35625170"/>
    <n v="35625170"/>
  </r>
  <r>
    <s v="04-03-00-011"/>
    <x v="9"/>
    <s v="A-01-01-01-001-007"/>
    <x v="0"/>
    <s v="01"/>
    <s v="01"/>
    <s v="01"/>
    <s v="001"/>
    <s v="007"/>
    <m/>
    <m/>
    <m/>
    <s v="Nación"/>
    <x v="0"/>
    <s v="CSF"/>
    <s v="BONIFICACIÓN POR SERVICIOS PRESTADOS"/>
    <n v="11110000"/>
    <n v="0"/>
    <n v="0"/>
    <n v="11110000"/>
    <n v="0"/>
    <n v="5548106"/>
    <n v="5561894"/>
    <n v="5548106"/>
    <n v="5548106"/>
    <n v="5548106"/>
    <n v="5548106"/>
  </r>
  <r>
    <s v="04-03-00-011"/>
    <x v="9"/>
    <s v="A-01-01-01-001-009"/>
    <x v="0"/>
    <s v="01"/>
    <s v="01"/>
    <s v="01"/>
    <s v="001"/>
    <s v="009"/>
    <m/>
    <m/>
    <m/>
    <s v="Nación"/>
    <x v="0"/>
    <s v="CSF"/>
    <s v="PRIMA DE NAVIDAD"/>
    <n v="42708000"/>
    <n v="0"/>
    <n v="0"/>
    <n v="42708000"/>
    <n v="0"/>
    <n v="0"/>
    <n v="42708000"/>
    <n v="0"/>
    <n v="0"/>
    <n v="0"/>
    <n v="0"/>
  </r>
  <r>
    <s v="04-03-00-011"/>
    <x v="9"/>
    <s v="A-01-01-01-001-010"/>
    <x v="0"/>
    <s v="01"/>
    <s v="01"/>
    <s v="01"/>
    <s v="001"/>
    <s v="010"/>
    <m/>
    <m/>
    <m/>
    <s v="Nación"/>
    <x v="0"/>
    <s v="CSF"/>
    <s v="PRIMA DE VACACIONES"/>
    <n v="21624000"/>
    <n v="0"/>
    <n v="0"/>
    <n v="21624000"/>
    <n v="0"/>
    <n v="8572840"/>
    <n v="13051160"/>
    <n v="8572840"/>
    <n v="8572840"/>
    <n v="8572840"/>
    <n v="8572840"/>
  </r>
  <r>
    <s v="04-03-00-011"/>
    <x v="9"/>
    <s v="A-01-01-02-001"/>
    <x v="0"/>
    <s v="01"/>
    <s v="01"/>
    <s v="02"/>
    <s v="001"/>
    <m/>
    <m/>
    <m/>
    <m/>
    <s v="Nación"/>
    <x v="0"/>
    <s v="CSF"/>
    <s v="PENSIONES"/>
    <n v="42946000"/>
    <n v="0"/>
    <n v="0"/>
    <n v="42946000"/>
    <n v="0"/>
    <n v="20578300"/>
    <n v="22367700"/>
    <n v="20578300"/>
    <n v="20578300"/>
    <n v="20578300"/>
    <n v="20578300"/>
  </r>
  <r>
    <s v="04-03-00-011"/>
    <x v="9"/>
    <s v="A-01-01-02-002"/>
    <x v="0"/>
    <s v="01"/>
    <s v="01"/>
    <s v="02"/>
    <s v="002"/>
    <m/>
    <m/>
    <m/>
    <m/>
    <s v="Nación"/>
    <x v="0"/>
    <s v="CSF"/>
    <s v="SALUD"/>
    <n v="30447000"/>
    <n v="0"/>
    <n v="0"/>
    <n v="30447000"/>
    <n v="0"/>
    <n v="16952900"/>
    <n v="13494100"/>
    <n v="16952900"/>
    <n v="16952900"/>
    <n v="16952900"/>
    <n v="16952900"/>
  </r>
  <r>
    <s v="04-03-00-011"/>
    <x v="9"/>
    <s v="A-01-01-02-004"/>
    <x v="0"/>
    <s v="01"/>
    <s v="01"/>
    <s v="02"/>
    <s v="004"/>
    <m/>
    <m/>
    <m/>
    <m/>
    <s v="Nación"/>
    <x v="0"/>
    <s v="CSF"/>
    <s v="CAJAS DE COMPENSACIÓN FAMILIAR"/>
    <n v="17066000"/>
    <n v="0"/>
    <n v="0"/>
    <n v="17066000"/>
    <n v="0"/>
    <n v="10056400"/>
    <n v="7009600"/>
    <n v="10056400"/>
    <n v="10056400"/>
    <n v="10056400"/>
    <n v="10056400"/>
  </r>
  <r>
    <s v="04-03-00-011"/>
    <x v="9"/>
    <s v="A-01-01-02-005"/>
    <x v="0"/>
    <s v="01"/>
    <s v="01"/>
    <s v="02"/>
    <s v="005"/>
    <m/>
    <m/>
    <m/>
    <m/>
    <s v="Nación"/>
    <x v="0"/>
    <s v="CSF"/>
    <s v="APORTES GENERALES AL SISTEMA DE RIESGOS LABORALES"/>
    <n v="4910000"/>
    <n v="0"/>
    <n v="0"/>
    <n v="4910000"/>
    <n v="0"/>
    <n v="2528100"/>
    <n v="2381900"/>
    <n v="2528100"/>
    <n v="2528100"/>
    <n v="2528100"/>
    <n v="2528100"/>
  </r>
  <r>
    <s v="04-03-00-011"/>
    <x v="9"/>
    <s v="A-01-01-02-006"/>
    <x v="0"/>
    <s v="01"/>
    <s v="01"/>
    <s v="02"/>
    <s v="006"/>
    <m/>
    <m/>
    <m/>
    <m/>
    <s v="Nación"/>
    <x v="0"/>
    <s v="CSF"/>
    <s v="APORTES AL ICBF"/>
    <n v="12803000"/>
    <n v="0"/>
    <n v="0"/>
    <n v="12803000"/>
    <n v="0"/>
    <n v="7543600"/>
    <n v="5259400"/>
    <n v="7543600"/>
    <n v="7543600"/>
    <n v="7543600"/>
    <n v="7543600"/>
  </r>
  <r>
    <s v="04-03-00-011"/>
    <x v="9"/>
    <s v="A-01-01-02-007"/>
    <x v="0"/>
    <s v="01"/>
    <s v="01"/>
    <s v="02"/>
    <s v="007"/>
    <m/>
    <m/>
    <m/>
    <m/>
    <s v="Nación"/>
    <x v="0"/>
    <s v="CSF"/>
    <s v="APORTES AL SENA"/>
    <n v="8537000"/>
    <n v="0"/>
    <n v="0"/>
    <n v="8537000"/>
    <n v="0"/>
    <n v="5030100"/>
    <n v="3506900"/>
    <n v="5030100"/>
    <n v="5030100"/>
    <n v="5030100"/>
    <n v="5030100"/>
  </r>
  <r>
    <s v="04-03-00-011"/>
    <x v="9"/>
    <s v="A-01-01-03-001-001"/>
    <x v="0"/>
    <s v="01"/>
    <s v="01"/>
    <s v="03"/>
    <s v="001"/>
    <s v="001"/>
    <m/>
    <m/>
    <m/>
    <s v="Nación"/>
    <x v="0"/>
    <s v="CSF"/>
    <s v="SUELDO DE VACACIONES"/>
    <n v="14433930"/>
    <n v="0"/>
    <n v="0"/>
    <n v="14433930"/>
    <n v="0"/>
    <n v="8821556"/>
    <n v="5612374"/>
    <n v="8821556"/>
    <n v="8821556"/>
    <n v="8821556"/>
    <n v="8821556"/>
  </r>
  <r>
    <s v="04-03-00-011"/>
    <x v="9"/>
    <s v="A-01-01-03-001-003"/>
    <x v="0"/>
    <s v="01"/>
    <s v="01"/>
    <s v="03"/>
    <s v="001"/>
    <s v="003"/>
    <m/>
    <m/>
    <m/>
    <s v="Nación"/>
    <x v="0"/>
    <s v="CSF"/>
    <s v="BONIFICACIÓN ESPECIAL DE RECREACIÓN"/>
    <n v="1047060"/>
    <n v="0"/>
    <n v="0"/>
    <n v="1047060"/>
    <n v="0"/>
    <n v="708802"/>
    <n v="338258"/>
    <n v="708802"/>
    <n v="708802"/>
    <n v="708802"/>
    <n v="708802"/>
  </r>
  <r>
    <s v="04-03-00-011"/>
    <x v="9"/>
    <s v="A-01-01-03-002"/>
    <x v="0"/>
    <s v="01"/>
    <s v="01"/>
    <s v="03"/>
    <s v="002"/>
    <m/>
    <m/>
    <m/>
    <m/>
    <s v="Nación"/>
    <x v="0"/>
    <s v="CSF"/>
    <s v="PRIMA TÉCNICA NO SALARIAL"/>
    <n v="5222070"/>
    <n v="14192802"/>
    <n v="0"/>
    <n v="19414872"/>
    <n v="0"/>
    <n v="14129802"/>
    <n v="5285070"/>
    <n v="14129802"/>
    <n v="14129802"/>
    <n v="14129802"/>
    <n v="14129802"/>
  </r>
  <r>
    <s v="04-03-00-011"/>
    <x v="9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0"/>
    <n v="900000"/>
    <n v="0"/>
    <n v="0"/>
    <n v="0"/>
    <n v="0"/>
  </r>
  <r>
    <s v="04-03-00-011"/>
    <x v="9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1"/>
    <x v="9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31000000"/>
    <n v="0"/>
    <n v="0"/>
    <n v="31000000"/>
    <n v="0"/>
    <n v="31000000"/>
    <n v="0"/>
    <n v="31000000"/>
    <n v="11869805"/>
    <n v="11869805"/>
    <n v="11869805"/>
  </r>
  <r>
    <s v="04-03-00-011"/>
    <x v="9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2200000"/>
    <n v="0"/>
    <n v="0"/>
    <n v="2200000"/>
    <n v="0"/>
    <n v="2200000"/>
    <n v="0"/>
    <n v="2200000"/>
    <n v="1187226"/>
    <n v="1187226"/>
    <n v="1187226"/>
  </r>
  <r>
    <s v="04-03-00-011"/>
    <x v="9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200000"/>
    <n v="0"/>
    <n v="0"/>
    <n v="200000"/>
    <n v="0"/>
    <n v="200000"/>
    <n v="0"/>
    <n v="200000"/>
    <n v="143602"/>
    <n v="143602"/>
    <n v="143602"/>
  </r>
  <r>
    <s v="04-03-00-011"/>
    <x v="9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645800"/>
    <n v="0"/>
    <n v="645800"/>
    <n v="0"/>
    <n v="645800"/>
    <n v="0"/>
    <n v="645800"/>
    <n v="645800"/>
    <n v="645800"/>
    <n v="645800"/>
  </r>
  <r>
    <s v="04-03-00-011"/>
    <x v="9"/>
    <s v="A-08-01-02-001"/>
    <x v="0"/>
    <s v="08"/>
    <s v="01"/>
    <s v="02"/>
    <s v="001"/>
    <m/>
    <m/>
    <m/>
    <m/>
    <s v="Nación"/>
    <x v="0"/>
    <s v="CSF"/>
    <s v="IMPUESTO PREDIAL Y SOBRETASA AMBIENTAL"/>
    <n v="0"/>
    <n v="5875819"/>
    <n v="0"/>
    <n v="5875819"/>
    <n v="0"/>
    <n v="5875819"/>
    <n v="0"/>
    <n v="5875819"/>
    <n v="5875819"/>
    <n v="5875819"/>
    <n v="5875819"/>
  </r>
  <r>
    <s v="04-03-00-011"/>
    <x v="9"/>
    <s v="A-08-01-02-003"/>
    <x v="0"/>
    <s v="08"/>
    <s v="01"/>
    <s v="02"/>
    <s v="003"/>
    <m/>
    <m/>
    <m/>
    <m/>
    <s v="Propios"/>
    <x v="1"/>
    <s v="CSF"/>
    <s v="IMPUESTO DE INDUSTRIA Y COMERCIO"/>
    <n v="1230000"/>
    <n v="0"/>
    <n v="0"/>
    <n v="1230000"/>
    <n v="0"/>
    <n v="1230000"/>
    <n v="0"/>
    <n v="1230000"/>
    <n v="525000"/>
    <n v="525000"/>
    <n v="525000"/>
  </r>
  <r>
    <s v="04-03-00-012"/>
    <x v="10"/>
    <s v="A-01-01-01-001-001"/>
    <x v="0"/>
    <s v="01"/>
    <s v="01"/>
    <s v="01"/>
    <s v="001"/>
    <s v="001"/>
    <m/>
    <m/>
    <m/>
    <s v="Nación"/>
    <x v="0"/>
    <s v="CSF"/>
    <s v="SUELDO BÁSICO"/>
    <n v="582095000"/>
    <n v="0"/>
    <n v="0"/>
    <n v="582095000"/>
    <n v="0"/>
    <n v="293918326"/>
    <n v="288176674"/>
    <n v="293918326"/>
    <n v="293918326"/>
    <n v="293918326"/>
    <n v="293918326"/>
  </r>
  <r>
    <s v="04-03-00-012"/>
    <x v="10"/>
    <s v="A-01-01-01-001-004"/>
    <x v="0"/>
    <s v="01"/>
    <s v="01"/>
    <s v="01"/>
    <s v="001"/>
    <s v="004"/>
    <m/>
    <m/>
    <m/>
    <s v="Nación"/>
    <x v="0"/>
    <s v="CSF"/>
    <s v="SUBSIDIO DE ALIMENTACIÓN"/>
    <n v="10411000"/>
    <n v="0"/>
    <n v="0"/>
    <n v="10411000"/>
    <n v="0"/>
    <n v="5935430"/>
    <n v="4475570"/>
    <n v="5935430"/>
    <n v="5935430"/>
    <n v="5935430"/>
    <n v="5935430"/>
  </r>
  <r>
    <s v="04-03-00-012"/>
    <x v="10"/>
    <s v="A-01-01-01-001-005"/>
    <x v="0"/>
    <s v="01"/>
    <s v="01"/>
    <s v="01"/>
    <s v="001"/>
    <s v="005"/>
    <m/>
    <m/>
    <m/>
    <s v="Nación"/>
    <x v="0"/>
    <s v="CSF"/>
    <s v="AUXILIO DE TRANSPORTE "/>
    <n v="13390000"/>
    <n v="0"/>
    <n v="0"/>
    <n v="13390000"/>
    <n v="0"/>
    <n v="8046613"/>
    <n v="5343387"/>
    <n v="8046613"/>
    <n v="8046613"/>
    <n v="8046613"/>
    <n v="8046613"/>
  </r>
  <r>
    <s v="04-03-00-012"/>
    <x v="10"/>
    <s v="A-01-01-01-001-006"/>
    <x v="0"/>
    <s v="01"/>
    <s v="01"/>
    <s v="01"/>
    <s v="001"/>
    <s v="006"/>
    <m/>
    <m/>
    <m/>
    <s v="Nación"/>
    <x v="0"/>
    <s v="CSF"/>
    <s v="PRIMA DE SERVICIO"/>
    <n v="51520000"/>
    <n v="6802959"/>
    <n v="0"/>
    <n v="58322959"/>
    <n v="0"/>
    <n v="58322959"/>
    <n v="0"/>
    <n v="58322959"/>
    <n v="58322959"/>
    <n v="58322959"/>
    <n v="58322959"/>
  </r>
  <r>
    <s v="04-03-00-012"/>
    <x v="10"/>
    <s v="A-01-01-01-001-007"/>
    <x v="0"/>
    <s v="01"/>
    <s v="01"/>
    <s v="01"/>
    <s v="001"/>
    <s v="007"/>
    <m/>
    <m/>
    <m/>
    <s v="Nación"/>
    <x v="0"/>
    <s v="CSF"/>
    <s v="BONIFICACIÓN POR SERVICIOS PRESTADOS"/>
    <n v="17410700"/>
    <n v="0"/>
    <n v="0"/>
    <n v="17410700"/>
    <n v="0"/>
    <n v="13661175"/>
    <n v="3749525"/>
    <n v="13661175"/>
    <n v="13661175"/>
    <n v="13661175"/>
    <n v="13661175"/>
  </r>
  <r>
    <s v="04-03-00-012"/>
    <x v="10"/>
    <s v="A-01-01-01-001-009"/>
    <x v="0"/>
    <s v="01"/>
    <s v="01"/>
    <s v="01"/>
    <s v="001"/>
    <s v="009"/>
    <m/>
    <m/>
    <m/>
    <s v="Nación"/>
    <x v="0"/>
    <s v="CSF"/>
    <s v="PRIMA DE NAVIDAD"/>
    <n v="69329000"/>
    <n v="0"/>
    <n v="0"/>
    <n v="69329000"/>
    <n v="0"/>
    <n v="0"/>
    <n v="69329000"/>
    <n v="0"/>
    <n v="0"/>
    <n v="0"/>
    <n v="0"/>
  </r>
  <r>
    <s v="04-03-00-012"/>
    <x v="10"/>
    <s v="A-01-01-01-001-010"/>
    <x v="0"/>
    <s v="01"/>
    <s v="01"/>
    <s v="01"/>
    <s v="001"/>
    <s v="010"/>
    <m/>
    <m/>
    <m/>
    <s v="Nación"/>
    <x v="0"/>
    <s v="CSF"/>
    <s v="PRIMA DE VACACIONES"/>
    <n v="28019000"/>
    <n v="0"/>
    <n v="0"/>
    <n v="28019000"/>
    <n v="0"/>
    <n v="24149310"/>
    <n v="3869690"/>
    <n v="24149310"/>
    <n v="24149310"/>
    <n v="24149310"/>
    <n v="24149310"/>
  </r>
  <r>
    <s v="04-03-00-012"/>
    <x v="10"/>
    <s v="A-01-01-02-001"/>
    <x v="0"/>
    <s v="01"/>
    <s v="01"/>
    <s v="02"/>
    <s v="001"/>
    <m/>
    <m/>
    <m/>
    <m/>
    <s v="Nación"/>
    <x v="0"/>
    <s v="CSF"/>
    <s v="PENSIONES"/>
    <n v="74750000"/>
    <n v="0"/>
    <n v="0"/>
    <n v="74750000"/>
    <n v="0"/>
    <n v="34314000"/>
    <n v="40436000"/>
    <n v="34314000"/>
    <n v="34314000"/>
    <n v="34314000"/>
    <n v="34314000"/>
  </r>
  <r>
    <s v="04-03-00-012"/>
    <x v="10"/>
    <s v="A-01-01-02-002"/>
    <x v="0"/>
    <s v="01"/>
    <s v="01"/>
    <s v="02"/>
    <s v="002"/>
    <m/>
    <m/>
    <m/>
    <m/>
    <s v="Nación"/>
    <x v="0"/>
    <s v="CSF"/>
    <s v="SALUD"/>
    <n v="52975000"/>
    <n v="0"/>
    <n v="0"/>
    <n v="52975000"/>
    <n v="0"/>
    <n v="27992900"/>
    <n v="24982100"/>
    <n v="27992900"/>
    <n v="27992900"/>
    <n v="27992900"/>
    <n v="27992900"/>
  </r>
  <r>
    <s v="04-03-00-012"/>
    <x v="10"/>
    <s v="A-01-01-02-004"/>
    <x v="0"/>
    <s v="01"/>
    <s v="01"/>
    <s v="02"/>
    <s v="004"/>
    <m/>
    <m/>
    <m/>
    <m/>
    <s v="Nación"/>
    <x v="0"/>
    <s v="CSF"/>
    <s v="CAJAS DE COMPENSACIÓN FAMILIAR"/>
    <n v="28209000"/>
    <n v="0"/>
    <n v="0"/>
    <n v="28209000"/>
    <n v="0"/>
    <n v="16737300"/>
    <n v="11471700"/>
    <n v="16737300"/>
    <n v="16737300"/>
    <n v="16737300"/>
    <n v="16737300"/>
  </r>
  <r>
    <s v="04-03-00-012"/>
    <x v="10"/>
    <s v="A-01-01-02-005"/>
    <x v="0"/>
    <s v="01"/>
    <s v="01"/>
    <s v="02"/>
    <s v="005"/>
    <m/>
    <m/>
    <m/>
    <m/>
    <s v="Nación"/>
    <x v="0"/>
    <s v="CSF"/>
    <s v="APORTES GENERALES AL SISTEMA DE RIESGOS LABORALES"/>
    <n v="6618000"/>
    <n v="0"/>
    <n v="0"/>
    <n v="6618000"/>
    <n v="0"/>
    <n v="3606900"/>
    <n v="3011100"/>
    <n v="3606900"/>
    <n v="3606900"/>
    <n v="3606900"/>
    <n v="3606900"/>
  </r>
  <r>
    <s v="04-03-00-012"/>
    <x v="10"/>
    <s v="A-01-01-02-006"/>
    <x v="0"/>
    <s v="01"/>
    <s v="01"/>
    <s v="02"/>
    <s v="006"/>
    <m/>
    <m/>
    <m/>
    <m/>
    <s v="Nación"/>
    <x v="0"/>
    <s v="CSF"/>
    <s v="APORTES AL ICBF"/>
    <n v="21162000"/>
    <n v="0"/>
    <n v="0"/>
    <n v="21162000"/>
    <n v="0"/>
    <n v="12555800"/>
    <n v="8606200"/>
    <n v="12555800"/>
    <n v="12555800"/>
    <n v="12555800"/>
    <n v="12555800"/>
  </r>
  <r>
    <s v="04-03-00-012"/>
    <x v="10"/>
    <s v="A-01-01-02-007"/>
    <x v="0"/>
    <s v="01"/>
    <s v="01"/>
    <s v="02"/>
    <s v="007"/>
    <m/>
    <m/>
    <m/>
    <m/>
    <s v="Nación"/>
    <x v="0"/>
    <s v="CSF"/>
    <s v="APORTES AL SENA"/>
    <n v="14111000"/>
    <n v="0"/>
    <n v="0"/>
    <n v="14111000"/>
    <n v="0"/>
    <n v="8372400"/>
    <n v="5738600"/>
    <n v="8372400"/>
    <n v="8372400"/>
    <n v="8372400"/>
    <n v="8372400"/>
  </r>
  <r>
    <s v="04-03-00-012"/>
    <x v="10"/>
    <s v="A-01-01-03-001-001"/>
    <x v="0"/>
    <s v="01"/>
    <s v="01"/>
    <s v="03"/>
    <s v="001"/>
    <s v="001"/>
    <m/>
    <m/>
    <m/>
    <s v="Nación"/>
    <x v="0"/>
    <s v="CSF"/>
    <s v="SUELDO DE VACACIONES"/>
    <n v="19687500"/>
    <n v="0"/>
    <n v="0"/>
    <n v="19687500"/>
    <n v="0"/>
    <n v="9622530"/>
    <n v="10064970"/>
    <n v="9622530"/>
    <n v="9622530"/>
    <n v="9622530"/>
    <n v="9622530"/>
  </r>
  <r>
    <s v="04-03-00-012"/>
    <x v="10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18076935"/>
    <n v="0"/>
    <n v="18076935"/>
    <n v="0"/>
    <n v="18076935"/>
    <n v="0"/>
    <n v="18076935"/>
    <n v="18076935"/>
    <n v="18076935"/>
    <n v="18076935"/>
  </r>
  <r>
    <s v="04-03-00-012"/>
    <x v="10"/>
    <s v="A-01-01-03-001-003"/>
    <x v="0"/>
    <s v="01"/>
    <s v="01"/>
    <s v="03"/>
    <s v="001"/>
    <s v="003"/>
    <m/>
    <m/>
    <m/>
    <s v="Nación"/>
    <x v="0"/>
    <s v="CSF"/>
    <s v="BONIFICACIÓN ESPECIAL DE RECREACIÓN"/>
    <n v="1540980"/>
    <n v="821000"/>
    <n v="0"/>
    <n v="2361980"/>
    <n v="0"/>
    <n v="2314994"/>
    <n v="46986"/>
    <n v="2314994"/>
    <n v="2314994"/>
    <n v="2314994"/>
    <n v="2314994"/>
  </r>
  <r>
    <s v="04-03-00-012"/>
    <x v="10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4788433"/>
    <n v="12147857"/>
    <n v="4788433"/>
    <n v="4788433"/>
    <n v="4788433"/>
    <n v="4788433"/>
  </r>
  <r>
    <s v="04-03-00-012"/>
    <x v="10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2"/>
    <x v="10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39000000"/>
    <n v="0"/>
    <n v="0"/>
    <n v="39000000"/>
    <n v="0"/>
    <n v="39000000"/>
    <n v="0"/>
    <n v="15524169"/>
    <n v="15524169"/>
    <n v="15524169"/>
    <n v="15524169"/>
  </r>
  <r>
    <s v="04-03-00-012"/>
    <x v="10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800000"/>
    <n v="0"/>
    <n v="0"/>
    <n v="800000"/>
    <n v="0"/>
    <n v="800000"/>
    <n v="0"/>
    <n v="341450"/>
    <n v="341450"/>
    <n v="341450"/>
    <n v="341450"/>
  </r>
  <r>
    <s v="04-03-00-012"/>
    <x v="10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200000"/>
    <n v="0"/>
    <n v="0"/>
    <n v="1200000"/>
    <n v="0"/>
    <n v="1200000"/>
    <n v="0"/>
    <n v="567581"/>
    <n v="567581"/>
    <n v="567581"/>
    <n v="567581"/>
  </r>
  <r>
    <s v="04-03-00-012"/>
    <x v="10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2"/>
    <x v="10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7583764"/>
    <n v="0"/>
    <n v="7583764"/>
    <n v="0"/>
    <n v="4013974"/>
    <n v="3569790"/>
    <n v="4013974"/>
    <n v="4013974"/>
    <n v="4013974"/>
    <n v="4013974"/>
  </r>
  <r>
    <s v="04-03-00-012"/>
    <x v="10"/>
    <s v="A-03-04-02-012-002"/>
    <x v="0"/>
    <s v="03"/>
    <s v="04"/>
    <s v="02"/>
    <s v="012"/>
    <s v="002"/>
    <m/>
    <m/>
    <m/>
    <s v="Nación"/>
    <x v="0"/>
    <s v="CSF"/>
    <s v="LICENCIAS DE MATERNIDAD Y PATERNIDAD (NO DE PENSIONES)"/>
    <n v="0"/>
    <n v="1749560"/>
    <n v="1749560"/>
    <n v="0"/>
    <n v="0"/>
    <n v="0"/>
    <n v="0"/>
    <n v="0"/>
    <n v="0"/>
    <n v="0"/>
    <n v="0"/>
  </r>
  <r>
    <s v="04-03-00-012"/>
    <x v="10"/>
    <s v="A-08-01-02-001"/>
    <x v="0"/>
    <s v="08"/>
    <s v="01"/>
    <s v="02"/>
    <s v="001"/>
    <m/>
    <m/>
    <m/>
    <m/>
    <s v="Nación"/>
    <x v="0"/>
    <s v="CSF"/>
    <s v="IMPUESTO PREDIAL Y SOBRETASA AMBIENTAL"/>
    <n v="0"/>
    <n v="6549000"/>
    <n v="0"/>
    <n v="6549000"/>
    <n v="0"/>
    <n v="6549000"/>
    <n v="0"/>
    <n v="6549000"/>
    <n v="6549000"/>
    <n v="6549000"/>
    <n v="6549000"/>
  </r>
  <r>
    <s v="04-03-00-012"/>
    <x v="10"/>
    <s v="A-08-01-02-003"/>
    <x v="0"/>
    <s v="08"/>
    <s v="01"/>
    <s v="02"/>
    <s v="003"/>
    <m/>
    <m/>
    <m/>
    <m/>
    <s v="Propios"/>
    <x v="1"/>
    <s v="CSF"/>
    <s v="IMPUESTO DE INDUSTRIA Y COMERCIO"/>
    <n v="0"/>
    <n v="6782000"/>
    <n v="0"/>
    <n v="6782000"/>
    <n v="0"/>
    <n v="6782000"/>
    <n v="0"/>
    <n v="5952000"/>
    <n v="5952000"/>
    <n v="5952000"/>
    <n v="5952000"/>
  </r>
  <r>
    <s v="04-03-00-013"/>
    <x v="11"/>
    <s v="A-01-01-01-001-001"/>
    <x v="0"/>
    <s v="01"/>
    <s v="01"/>
    <s v="01"/>
    <s v="001"/>
    <s v="001"/>
    <m/>
    <m/>
    <m/>
    <s v="Nación"/>
    <x v="0"/>
    <s v="CSF"/>
    <s v="SUELDO BÁSICO"/>
    <n v="539265000"/>
    <n v="0"/>
    <n v="0"/>
    <n v="539265000"/>
    <n v="0"/>
    <n v="276043979"/>
    <n v="263221021"/>
    <n v="276043979"/>
    <n v="276043979"/>
    <n v="276043979"/>
    <n v="276043979"/>
  </r>
  <r>
    <s v="04-03-00-013"/>
    <x v="11"/>
    <s v="A-01-01-01-001-004"/>
    <x v="0"/>
    <s v="01"/>
    <s v="01"/>
    <s v="01"/>
    <s v="001"/>
    <s v="004"/>
    <m/>
    <m/>
    <m/>
    <s v="Nación"/>
    <x v="0"/>
    <s v="CSF"/>
    <s v="SUBSIDIO DE ALIMENTACIÓN"/>
    <n v="9855000"/>
    <n v="0"/>
    <n v="0"/>
    <n v="9855000"/>
    <n v="0"/>
    <n v="4910058"/>
    <n v="4944942"/>
    <n v="4910058"/>
    <n v="4910058"/>
    <n v="4910058"/>
    <n v="4910058"/>
  </r>
  <r>
    <s v="04-03-00-013"/>
    <x v="11"/>
    <s v="A-01-01-01-001-005"/>
    <x v="0"/>
    <s v="01"/>
    <s v="01"/>
    <s v="01"/>
    <s v="001"/>
    <s v="005"/>
    <m/>
    <m/>
    <m/>
    <s v="Nación"/>
    <x v="0"/>
    <s v="CSF"/>
    <s v="AUXILIO DE TRANSPORTE "/>
    <n v="10803000"/>
    <n v="0"/>
    <n v="0"/>
    <n v="10803000"/>
    <n v="0"/>
    <n v="5938104"/>
    <n v="4864896"/>
    <n v="5938104"/>
    <n v="5938104"/>
    <n v="5938104"/>
    <n v="5938104"/>
  </r>
  <r>
    <s v="04-03-00-013"/>
    <x v="11"/>
    <s v="A-01-01-01-001-006"/>
    <x v="0"/>
    <s v="01"/>
    <s v="01"/>
    <s v="01"/>
    <s v="001"/>
    <s v="006"/>
    <m/>
    <m/>
    <m/>
    <s v="Nación"/>
    <x v="0"/>
    <s v="CSF"/>
    <s v="PRIMA DE SERVICIO"/>
    <n v="51859000"/>
    <n v="2201580"/>
    <n v="0"/>
    <n v="54060580"/>
    <n v="0"/>
    <n v="54060580"/>
    <n v="0"/>
    <n v="54060580"/>
    <n v="54060580"/>
    <n v="54060580"/>
    <n v="54060580"/>
  </r>
  <r>
    <s v="04-03-00-013"/>
    <x v="11"/>
    <s v="A-01-01-01-001-007"/>
    <x v="0"/>
    <s v="01"/>
    <s v="01"/>
    <s v="01"/>
    <s v="001"/>
    <s v="007"/>
    <m/>
    <m/>
    <m/>
    <s v="Nación"/>
    <x v="0"/>
    <s v="CSF"/>
    <s v="BONIFICACIÓN POR SERVICIOS PRESTADOS"/>
    <n v="19814000"/>
    <n v="0"/>
    <n v="0"/>
    <n v="19814000"/>
    <n v="0"/>
    <n v="9874186"/>
    <n v="9939814"/>
    <n v="9874186"/>
    <n v="9874186"/>
    <n v="9874186"/>
    <n v="9874186"/>
  </r>
  <r>
    <s v="04-03-00-013"/>
    <x v="11"/>
    <s v="A-01-01-01-001-009"/>
    <x v="0"/>
    <s v="01"/>
    <s v="01"/>
    <s v="01"/>
    <s v="001"/>
    <s v="009"/>
    <m/>
    <m/>
    <m/>
    <s v="Nación"/>
    <x v="0"/>
    <s v="CSF"/>
    <s v="PRIMA DE NAVIDAD"/>
    <n v="67255000"/>
    <n v="0"/>
    <n v="0"/>
    <n v="67255000"/>
    <n v="0"/>
    <n v="0"/>
    <n v="67255000"/>
    <n v="0"/>
    <n v="0"/>
    <n v="0"/>
    <n v="0"/>
  </r>
  <r>
    <s v="04-03-00-013"/>
    <x v="11"/>
    <s v="A-01-01-01-001-010"/>
    <x v="0"/>
    <s v="01"/>
    <s v="01"/>
    <s v="01"/>
    <s v="001"/>
    <s v="010"/>
    <m/>
    <m/>
    <m/>
    <s v="Nación"/>
    <x v="0"/>
    <s v="CSF"/>
    <s v="PRIMA DE VACACIONES"/>
    <n v="35862000"/>
    <n v="0"/>
    <n v="0"/>
    <n v="35862000"/>
    <n v="0"/>
    <n v="13287722"/>
    <n v="22574278"/>
    <n v="13287722"/>
    <n v="13287722"/>
    <n v="13287722"/>
    <n v="13287722"/>
  </r>
  <r>
    <s v="04-03-00-013"/>
    <x v="11"/>
    <s v="A-01-01-02-001"/>
    <x v="0"/>
    <s v="01"/>
    <s v="01"/>
    <s v="02"/>
    <s v="001"/>
    <m/>
    <m/>
    <m/>
    <m/>
    <s v="Nación"/>
    <x v="0"/>
    <s v="CSF"/>
    <s v="PENSIONES"/>
    <n v="71759000"/>
    <n v="0"/>
    <n v="0"/>
    <n v="71759000"/>
    <n v="0"/>
    <n v="31494556"/>
    <n v="40264444"/>
    <n v="31494556"/>
    <n v="31494556"/>
    <n v="31494556"/>
    <n v="31494556"/>
  </r>
  <r>
    <s v="04-03-00-013"/>
    <x v="11"/>
    <s v="A-01-01-02-002"/>
    <x v="0"/>
    <s v="01"/>
    <s v="01"/>
    <s v="02"/>
    <s v="002"/>
    <m/>
    <m/>
    <m/>
    <m/>
    <s v="Nación"/>
    <x v="0"/>
    <s v="CSF"/>
    <s v="SALUD"/>
    <n v="50977000"/>
    <n v="0"/>
    <n v="0"/>
    <n v="50977000"/>
    <n v="0"/>
    <n v="25754644"/>
    <n v="25222356"/>
    <n v="25754644"/>
    <n v="25754644"/>
    <n v="25754644"/>
    <n v="25754644"/>
  </r>
  <r>
    <s v="04-03-00-013"/>
    <x v="11"/>
    <s v="A-01-01-02-004"/>
    <x v="0"/>
    <s v="01"/>
    <s v="01"/>
    <s v="02"/>
    <s v="004"/>
    <m/>
    <m/>
    <m/>
    <m/>
    <s v="Nación"/>
    <x v="0"/>
    <s v="CSF"/>
    <s v="CAJAS DE COMPENSACIÓN FAMILIAR"/>
    <n v="27817000"/>
    <n v="0"/>
    <n v="0"/>
    <n v="27817000"/>
    <n v="0"/>
    <n v="15136100"/>
    <n v="12680900"/>
    <n v="15136100"/>
    <n v="15136100"/>
    <n v="15136100"/>
    <n v="15136100"/>
  </r>
  <r>
    <s v="04-03-00-013"/>
    <x v="11"/>
    <s v="A-01-01-02-005"/>
    <x v="0"/>
    <s v="01"/>
    <s v="01"/>
    <s v="02"/>
    <s v="005"/>
    <m/>
    <m/>
    <m/>
    <m/>
    <s v="Nación"/>
    <x v="0"/>
    <s v="CSF"/>
    <s v="APORTES GENERALES AL SISTEMA DE RIESGOS LABORALES"/>
    <n v="6134000"/>
    <n v="0"/>
    <n v="0"/>
    <n v="6134000"/>
    <n v="0"/>
    <n v="3123900"/>
    <n v="3010100"/>
    <n v="3123900"/>
    <n v="3123900"/>
    <n v="3123900"/>
    <n v="3123900"/>
  </r>
  <r>
    <s v="04-03-00-013"/>
    <x v="11"/>
    <s v="A-01-01-02-006"/>
    <x v="0"/>
    <s v="01"/>
    <s v="01"/>
    <s v="02"/>
    <s v="006"/>
    <m/>
    <m/>
    <m/>
    <m/>
    <s v="Nación"/>
    <x v="0"/>
    <s v="CSF"/>
    <s v="APORTES AL ICBF"/>
    <n v="20869000"/>
    <n v="0"/>
    <n v="0"/>
    <n v="20869000"/>
    <n v="0"/>
    <n v="11354500"/>
    <n v="9514500"/>
    <n v="11354500"/>
    <n v="11354500"/>
    <n v="11354500"/>
    <n v="11354500"/>
  </r>
  <r>
    <s v="04-03-00-013"/>
    <x v="11"/>
    <s v="A-01-01-02-007"/>
    <x v="0"/>
    <s v="01"/>
    <s v="01"/>
    <s v="02"/>
    <s v="007"/>
    <m/>
    <m/>
    <m/>
    <m/>
    <s v="Nación"/>
    <x v="0"/>
    <s v="CSF"/>
    <s v="APORTES AL SENA"/>
    <n v="13915000"/>
    <n v="0"/>
    <n v="0"/>
    <n v="13915000"/>
    <n v="0"/>
    <n v="7572600"/>
    <n v="6342400"/>
    <n v="7572600"/>
    <n v="7572600"/>
    <n v="7572600"/>
    <n v="7572600"/>
  </r>
  <r>
    <s v="04-03-00-013"/>
    <x v="11"/>
    <s v="A-01-01-03-001-001"/>
    <x v="0"/>
    <s v="01"/>
    <s v="01"/>
    <s v="03"/>
    <s v="001"/>
    <s v="001"/>
    <m/>
    <m/>
    <m/>
    <s v="Nación"/>
    <x v="0"/>
    <s v="CSF"/>
    <s v="SUELDO DE VACACIONES"/>
    <n v="23191560"/>
    <n v="0"/>
    <n v="0"/>
    <n v="23191560"/>
    <n v="0"/>
    <n v="11355219"/>
    <n v="11836341"/>
    <n v="11355219"/>
    <n v="11355219"/>
    <n v="11355219"/>
    <n v="11355219"/>
  </r>
  <r>
    <s v="04-03-00-013"/>
    <x v="11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758924"/>
    <n v="0"/>
    <n v="758924"/>
    <n v="0"/>
    <n v="758924"/>
    <n v="0"/>
    <n v="758924"/>
    <n v="758924"/>
    <n v="758924"/>
    <n v="758924"/>
  </r>
  <r>
    <s v="04-03-00-013"/>
    <x v="11"/>
    <s v="A-01-01-03-001-003"/>
    <x v="0"/>
    <s v="01"/>
    <s v="01"/>
    <s v="03"/>
    <s v="001"/>
    <s v="003"/>
    <m/>
    <m/>
    <m/>
    <s v="Nación"/>
    <x v="0"/>
    <s v="CSF"/>
    <s v="BONIFICACIÓN ESPECIAL DE RECREACIÓN"/>
    <n v="1918980"/>
    <n v="0"/>
    <n v="0"/>
    <n v="1918980"/>
    <n v="0"/>
    <n v="1036673"/>
    <n v="882307"/>
    <n v="1036673"/>
    <n v="1036673"/>
    <n v="1036673"/>
    <n v="1036673"/>
  </r>
  <r>
    <s v="04-03-00-013"/>
    <x v="11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3"/>
    <x v="11"/>
    <s v="A-01-01-03-016"/>
    <x v="0"/>
    <s v="01"/>
    <s v="01"/>
    <s v="03"/>
    <s v="016"/>
    <m/>
    <m/>
    <m/>
    <m/>
    <s v="Nación"/>
    <x v="0"/>
    <s v="CSF"/>
    <s v="PRIMA DE COORDINACIÓN"/>
    <n v="2697030"/>
    <n v="0"/>
    <n v="0"/>
    <n v="2697030"/>
    <n v="0"/>
    <n v="2667462"/>
    <n v="29568"/>
    <n v="2667462"/>
    <n v="2667462"/>
    <n v="2667462"/>
    <n v="2667462"/>
  </r>
  <r>
    <s v="04-03-00-013"/>
    <x v="11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3"/>
    <x v="11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58000000"/>
    <n v="0"/>
    <n v="0"/>
    <n v="58000000"/>
    <n v="0"/>
    <n v="58000000"/>
    <n v="0"/>
    <n v="58000000"/>
    <n v="23774664"/>
    <n v="23646556"/>
    <n v="23646556"/>
  </r>
  <r>
    <s v="04-03-00-013"/>
    <x v="11"/>
    <s v="A-02-02-02-007-001"/>
    <x v="0"/>
    <s v="02"/>
    <s v="02"/>
    <s v="02"/>
    <s v="007"/>
    <s v="001"/>
    <m/>
    <m/>
    <m/>
    <s v="Nación"/>
    <x v="0"/>
    <s v="CSF"/>
    <s v="SERVICIOS FINANCIEROS Y SERVICIOS CONEXOS"/>
    <n v="74026204"/>
    <n v="0"/>
    <n v="74026204"/>
    <n v="0"/>
    <n v="0"/>
    <n v="0"/>
    <n v="0"/>
    <n v="0"/>
    <n v="0"/>
    <n v="0"/>
    <n v="0"/>
  </r>
  <r>
    <s v="04-03-00-013"/>
    <x v="11"/>
    <s v="A-02-02-02-007-002"/>
    <x v="0"/>
    <s v="02"/>
    <s v="02"/>
    <s v="02"/>
    <s v="007"/>
    <s v="002"/>
    <m/>
    <m/>
    <m/>
    <s v="Nación"/>
    <x v="0"/>
    <s v="CSF"/>
    <s v="SERVICIOS INMOBILIARIOS"/>
    <n v="0"/>
    <n v="74026204"/>
    <n v="0"/>
    <n v="74026204"/>
    <n v="0"/>
    <n v="74026204"/>
    <n v="0"/>
    <n v="35456664"/>
    <n v="17728332"/>
    <n v="17728332"/>
    <n v="17728332"/>
  </r>
  <r>
    <s v="04-03-00-013"/>
    <x v="11"/>
    <s v="A-02-02-02-007-002"/>
    <x v="0"/>
    <s v="02"/>
    <s v="02"/>
    <s v="02"/>
    <s v="007"/>
    <s v="002"/>
    <m/>
    <m/>
    <m/>
    <s v="Propios"/>
    <x v="1"/>
    <s v="CSF"/>
    <s v="SERVICIOS INMOBILIARIOS"/>
    <n v="0"/>
    <n v="18320000"/>
    <n v="0"/>
    <n v="18320000"/>
    <n v="0"/>
    <n v="18320000"/>
    <n v="0"/>
    <n v="15572000"/>
    <n v="7328000"/>
    <n v="7328000"/>
    <n v="7328000"/>
  </r>
  <r>
    <s v="04-03-00-013"/>
    <x v="11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800000"/>
    <n v="0"/>
    <n v="0"/>
    <n v="800000"/>
    <n v="0"/>
    <n v="800000"/>
    <n v="0"/>
    <n v="800000"/>
    <n v="315180"/>
    <n v="315180"/>
    <n v="315180"/>
  </r>
  <r>
    <s v="04-03-00-013"/>
    <x v="11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300000"/>
    <n v="0"/>
    <n v="0"/>
    <n v="300000"/>
    <n v="0"/>
    <n v="300000"/>
    <n v="0"/>
    <n v="300000"/>
    <n v="300000"/>
    <n v="300000"/>
    <n v="300000"/>
  </r>
  <r>
    <s v="04-03-00-013"/>
    <x v="11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3"/>
    <x v="11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428285"/>
    <n v="0"/>
    <n v="428285"/>
    <n v="0"/>
    <n v="428285"/>
    <n v="0"/>
    <n v="428285"/>
    <n v="428285"/>
    <n v="428285"/>
    <n v="428285"/>
  </r>
  <r>
    <s v="04-03-00-013"/>
    <x v="11"/>
    <s v="A-08-01-02-001"/>
    <x v="0"/>
    <s v="08"/>
    <s v="01"/>
    <s v="02"/>
    <s v="001"/>
    <m/>
    <m/>
    <m/>
    <m/>
    <s v="Nación"/>
    <x v="0"/>
    <s v="CSF"/>
    <s v="IMPUESTO PREDIAL Y SOBRETASA AMBIENTAL"/>
    <n v="0"/>
    <n v="7517600"/>
    <n v="0"/>
    <n v="7517600"/>
    <n v="0"/>
    <n v="7517600"/>
    <n v="0"/>
    <n v="7517600"/>
    <n v="7517600"/>
    <n v="7517600"/>
    <n v="7517600"/>
  </r>
  <r>
    <s v="04-03-00-014"/>
    <x v="12"/>
    <s v="A-01-01-01-001-001"/>
    <x v="0"/>
    <s v="01"/>
    <s v="01"/>
    <s v="01"/>
    <s v="001"/>
    <s v="001"/>
    <m/>
    <m/>
    <m/>
    <s v="Nación"/>
    <x v="0"/>
    <s v="CSF"/>
    <s v="SUELDO BÁSICO"/>
    <n v="556738000"/>
    <n v="0"/>
    <n v="0"/>
    <n v="556738000"/>
    <n v="0"/>
    <n v="302658223"/>
    <n v="254079777"/>
    <n v="302658223"/>
    <n v="302658223"/>
    <n v="302658223"/>
    <n v="302658223"/>
  </r>
  <r>
    <s v="04-03-00-014"/>
    <x v="12"/>
    <s v="A-01-01-01-001-004"/>
    <x v="0"/>
    <s v="01"/>
    <s v="01"/>
    <s v="01"/>
    <s v="001"/>
    <s v="004"/>
    <m/>
    <m/>
    <m/>
    <s v="Nación"/>
    <x v="0"/>
    <s v="CSF"/>
    <s v="SUBSIDIO DE ALIMENTACIÓN"/>
    <n v="8645000"/>
    <n v="0"/>
    <n v="0"/>
    <n v="8645000"/>
    <n v="0"/>
    <n v="5087342"/>
    <n v="3557658"/>
    <n v="5087342"/>
    <n v="5087342"/>
    <n v="5087342"/>
    <n v="5087342"/>
  </r>
  <r>
    <s v="04-03-00-014"/>
    <x v="12"/>
    <s v="A-01-01-01-001-005"/>
    <x v="0"/>
    <s v="01"/>
    <s v="01"/>
    <s v="01"/>
    <s v="001"/>
    <s v="005"/>
    <m/>
    <m/>
    <m/>
    <s v="Nación"/>
    <x v="0"/>
    <s v="CSF"/>
    <s v="AUXILIO DE TRANSPORTE "/>
    <n v="11133000"/>
    <n v="0"/>
    <n v="0"/>
    <n v="11133000"/>
    <n v="0"/>
    <n v="6815791"/>
    <n v="4317209"/>
    <n v="6815791"/>
    <n v="6815791"/>
    <n v="6815791"/>
    <n v="6815791"/>
  </r>
  <r>
    <s v="04-03-00-014"/>
    <x v="12"/>
    <s v="A-01-01-01-001-006"/>
    <x v="0"/>
    <s v="01"/>
    <s v="01"/>
    <s v="01"/>
    <s v="001"/>
    <s v="006"/>
    <m/>
    <m/>
    <m/>
    <s v="Nación"/>
    <x v="0"/>
    <s v="CSF"/>
    <s v="PRIMA DE SERVICIO"/>
    <n v="51977000"/>
    <n v="18246735"/>
    <n v="10740950"/>
    <n v="59482785"/>
    <n v="0"/>
    <n v="59482785"/>
    <n v="0"/>
    <n v="59482785"/>
    <n v="59482785"/>
    <n v="59482785"/>
    <n v="59482785"/>
  </r>
  <r>
    <s v="04-03-00-014"/>
    <x v="12"/>
    <s v="A-01-01-01-001-007"/>
    <x v="0"/>
    <s v="01"/>
    <s v="01"/>
    <s v="01"/>
    <s v="001"/>
    <s v="007"/>
    <m/>
    <m/>
    <m/>
    <s v="Nación"/>
    <x v="0"/>
    <s v="CSF"/>
    <s v="BONIFICACIÓN POR SERVICIOS PRESTADOS"/>
    <n v="18937000"/>
    <n v="0"/>
    <n v="0"/>
    <n v="18937000"/>
    <n v="0"/>
    <n v="12087154"/>
    <n v="6849846"/>
    <n v="12087154"/>
    <n v="12087154"/>
    <n v="12087154"/>
    <n v="12087154"/>
  </r>
  <r>
    <s v="04-03-00-014"/>
    <x v="12"/>
    <s v="A-01-01-01-001-009"/>
    <x v="0"/>
    <s v="01"/>
    <s v="01"/>
    <s v="01"/>
    <s v="001"/>
    <s v="009"/>
    <m/>
    <m/>
    <m/>
    <s v="Nación"/>
    <x v="0"/>
    <s v="CSF"/>
    <s v="PRIMA DE NAVIDAD"/>
    <n v="67620000"/>
    <n v="0"/>
    <n v="0"/>
    <n v="67620000"/>
    <n v="0"/>
    <n v="0"/>
    <n v="67620000"/>
    <n v="0"/>
    <n v="0"/>
    <n v="0"/>
    <n v="0"/>
  </r>
  <r>
    <s v="04-03-00-014"/>
    <x v="12"/>
    <s v="A-01-01-01-001-010"/>
    <x v="0"/>
    <s v="01"/>
    <s v="01"/>
    <s v="01"/>
    <s v="001"/>
    <s v="010"/>
    <m/>
    <m/>
    <m/>
    <s v="Nación"/>
    <x v="0"/>
    <s v="CSF"/>
    <s v="PRIMA DE VACACIONES"/>
    <n v="26408000"/>
    <n v="0"/>
    <n v="0"/>
    <n v="26408000"/>
    <n v="0"/>
    <n v="17141694"/>
    <n v="9266306"/>
    <n v="17141694"/>
    <n v="17141694"/>
    <n v="17141694"/>
    <n v="17141694"/>
  </r>
  <r>
    <s v="04-03-00-014"/>
    <x v="12"/>
    <s v="A-01-01-02-001"/>
    <x v="0"/>
    <s v="01"/>
    <s v="01"/>
    <s v="02"/>
    <s v="001"/>
    <m/>
    <m/>
    <m/>
    <m/>
    <s v="Nación"/>
    <x v="0"/>
    <s v="CSF"/>
    <s v="PENSIONES"/>
    <n v="72347000"/>
    <n v="0"/>
    <n v="0"/>
    <n v="72347000"/>
    <n v="0"/>
    <n v="36421500"/>
    <n v="35925500"/>
    <n v="36421500"/>
    <n v="36421500"/>
    <n v="36421500"/>
    <n v="36421500"/>
  </r>
  <r>
    <s v="04-03-00-014"/>
    <x v="12"/>
    <s v="A-01-01-02-002"/>
    <x v="0"/>
    <s v="01"/>
    <s v="01"/>
    <s v="02"/>
    <s v="002"/>
    <m/>
    <m/>
    <m/>
    <m/>
    <s v="Nación"/>
    <x v="0"/>
    <s v="CSF"/>
    <s v="SALUD"/>
    <n v="51248000"/>
    <n v="0"/>
    <n v="0"/>
    <n v="51248000"/>
    <n v="0"/>
    <n v="29655400"/>
    <n v="21592600"/>
    <n v="29655400"/>
    <n v="29655400"/>
    <n v="29655400"/>
    <n v="29655400"/>
  </r>
  <r>
    <s v="04-03-00-014"/>
    <x v="12"/>
    <s v="A-01-01-02-004"/>
    <x v="0"/>
    <s v="01"/>
    <s v="01"/>
    <s v="02"/>
    <s v="004"/>
    <m/>
    <m/>
    <m/>
    <m/>
    <s v="Nación"/>
    <x v="0"/>
    <s v="CSF"/>
    <s v="CAJAS DE COMPENSACIÓN FAMILIAR"/>
    <n v="35456000"/>
    <n v="0"/>
    <n v="0"/>
    <n v="35456000"/>
    <n v="0"/>
    <n v="17383000"/>
    <n v="18073000"/>
    <n v="17383000"/>
    <n v="17383000"/>
    <n v="17383000"/>
    <n v="17383000"/>
  </r>
  <r>
    <s v="04-03-00-014"/>
    <x v="12"/>
    <s v="A-01-01-02-005"/>
    <x v="0"/>
    <s v="01"/>
    <s v="01"/>
    <s v="02"/>
    <s v="005"/>
    <m/>
    <m/>
    <m/>
    <m/>
    <s v="Nación"/>
    <x v="0"/>
    <s v="CSF"/>
    <s v="APORTES GENERALES AL SISTEMA DE RIESGOS LABORALES"/>
    <n v="7483000"/>
    <n v="0"/>
    <n v="0"/>
    <n v="7483000"/>
    <n v="0"/>
    <n v="4009100"/>
    <n v="3473900"/>
    <n v="4009100"/>
    <n v="4009100"/>
    <n v="4009100"/>
    <n v="4009100"/>
  </r>
  <r>
    <s v="04-03-00-014"/>
    <x v="12"/>
    <s v="A-01-01-02-006"/>
    <x v="0"/>
    <s v="01"/>
    <s v="01"/>
    <s v="02"/>
    <s v="006"/>
    <m/>
    <m/>
    <m/>
    <m/>
    <s v="Nación"/>
    <x v="0"/>
    <s v="CSF"/>
    <s v="APORTES AL ICBF"/>
    <n v="26595000"/>
    <n v="0"/>
    <n v="0"/>
    <n v="26595000"/>
    <n v="0"/>
    <n v="13040300"/>
    <n v="13554700"/>
    <n v="13040300"/>
    <n v="13040300"/>
    <n v="13040300"/>
    <n v="13040300"/>
  </r>
  <r>
    <s v="04-03-00-014"/>
    <x v="12"/>
    <s v="A-01-01-02-007"/>
    <x v="0"/>
    <s v="01"/>
    <s v="01"/>
    <s v="02"/>
    <s v="007"/>
    <m/>
    <m/>
    <m/>
    <m/>
    <s v="Nación"/>
    <x v="0"/>
    <s v="CSF"/>
    <s v="APORTES AL SENA"/>
    <n v="17734000"/>
    <n v="0"/>
    <n v="0"/>
    <n v="17734000"/>
    <n v="0"/>
    <n v="8695500"/>
    <n v="9038500"/>
    <n v="8695500"/>
    <n v="8695500"/>
    <n v="8695500"/>
    <n v="8695500"/>
  </r>
  <r>
    <s v="04-03-00-014"/>
    <x v="12"/>
    <s v="A-01-01-03-001-001"/>
    <x v="0"/>
    <s v="01"/>
    <s v="01"/>
    <s v="03"/>
    <s v="001"/>
    <s v="001"/>
    <m/>
    <m/>
    <m/>
    <s v="Nación"/>
    <x v="0"/>
    <s v="CSF"/>
    <s v="SUELDO DE VACACIONES"/>
    <n v="17133480"/>
    <n v="4000000"/>
    <n v="0"/>
    <n v="21133480"/>
    <n v="0"/>
    <n v="17346846"/>
    <n v="3786634"/>
    <n v="17346846"/>
    <n v="17346846"/>
    <n v="17346846"/>
    <n v="17346846"/>
  </r>
  <r>
    <s v="04-03-00-014"/>
    <x v="12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2003354"/>
    <n v="0"/>
    <n v="2003354"/>
    <n v="0"/>
    <n v="2003354"/>
    <n v="0"/>
    <n v="2003354"/>
    <n v="2003354"/>
    <n v="2003354"/>
    <n v="2003354"/>
  </r>
  <r>
    <s v="04-03-00-014"/>
    <x v="12"/>
    <s v="A-01-01-03-001-003"/>
    <x v="0"/>
    <s v="01"/>
    <s v="01"/>
    <s v="03"/>
    <s v="001"/>
    <s v="003"/>
    <m/>
    <m/>
    <m/>
    <s v="Nación"/>
    <x v="0"/>
    <s v="CSF"/>
    <s v="BONIFICACIÓN ESPECIAL DE RECREACIÓN"/>
    <n v="1376550"/>
    <n v="500000"/>
    <n v="0"/>
    <n v="1876550"/>
    <n v="0"/>
    <n v="1553022"/>
    <n v="323528"/>
    <n v="1553022"/>
    <n v="1553022"/>
    <n v="1553022"/>
    <n v="1553022"/>
  </r>
  <r>
    <s v="04-03-00-014"/>
    <x v="12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4"/>
    <x v="12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0000"/>
    <n v="0"/>
    <n v="70000"/>
    <n v="0"/>
    <n v="70000"/>
    <n v="0"/>
    <n v="70000"/>
    <n v="70000"/>
    <n v="70000"/>
    <n v="70000"/>
  </r>
  <r>
    <s v="04-03-00-014"/>
    <x v="12"/>
    <s v="A-02-02-02-006-004"/>
    <x v="0"/>
    <s v="02"/>
    <s v="02"/>
    <s v="02"/>
    <s v="006"/>
    <s v="004"/>
    <m/>
    <m/>
    <m/>
    <s v="Propios"/>
    <x v="1"/>
    <s v="CSF"/>
    <s v="SERVICIOS DE TRANSPORTE DE PASAJEROS"/>
    <n v="0"/>
    <n v="60000"/>
    <n v="60000"/>
    <n v="0"/>
    <n v="0"/>
    <n v="0"/>
    <n v="0"/>
    <n v="0"/>
    <n v="0"/>
    <n v="0"/>
    <n v="0"/>
  </r>
  <r>
    <s v="04-03-00-014"/>
    <x v="12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45000000"/>
    <n v="0"/>
    <n v="0"/>
    <n v="45000000"/>
    <n v="0"/>
    <n v="45000000"/>
    <n v="0"/>
    <n v="20433201"/>
    <n v="20433201"/>
    <n v="20433201"/>
    <n v="20433201"/>
  </r>
  <r>
    <s v="04-03-00-014"/>
    <x v="12"/>
    <s v="A-02-02-02-007-001"/>
    <x v="0"/>
    <s v="02"/>
    <s v="02"/>
    <s v="02"/>
    <s v="007"/>
    <s v="001"/>
    <m/>
    <m/>
    <m/>
    <s v="Nación"/>
    <x v="0"/>
    <s v="CSF"/>
    <s v="SERVICIOS FINANCIEROS Y SERVICIOS CONEXOS"/>
    <n v="22975584"/>
    <n v="0"/>
    <n v="22975584"/>
    <n v="0"/>
    <n v="0"/>
    <n v="0"/>
    <n v="0"/>
    <n v="0"/>
    <n v="0"/>
    <n v="0"/>
    <n v="0"/>
  </r>
  <r>
    <s v="04-03-00-014"/>
    <x v="12"/>
    <s v="A-02-02-02-007-002"/>
    <x v="0"/>
    <s v="02"/>
    <s v="02"/>
    <s v="02"/>
    <s v="007"/>
    <s v="002"/>
    <m/>
    <m/>
    <m/>
    <s v="Nación"/>
    <x v="0"/>
    <s v="CSF"/>
    <s v="SERVICIOS INMOBILIARIOS"/>
    <n v="22975584"/>
    <n v="0"/>
    <n v="0"/>
    <n v="22975584"/>
    <n v="0"/>
    <n v="22975584"/>
    <n v="0"/>
    <n v="11487792"/>
    <n v="11487792"/>
    <n v="11487792"/>
    <n v="11487792"/>
  </r>
  <r>
    <s v="04-03-00-014"/>
    <x v="12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1900000"/>
    <n v="0"/>
    <n v="0"/>
    <n v="1900000"/>
    <n v="0"/>
    <n v="1900000"/>
    <n v="0"/>
    <n v="1366732"/>
    <n v="1366732"/>
    <n v="1366732"/>
    <n v="1366732"/>
  </r>
  <r>
    <s v="04-03-00-014"/>
    <x v="12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4200000"/>
    <n v="0"/>
    <n v="0"/>
    <n v="4200000"/>
    <n v="0"/>
    <n v="4200000"/>
    <n v="0"/>
    <n v="2874075"/>
    <n v="2874075"/>
    <n v="2874075"/>
    <n v="2874075"/>
  </r>
  <r>
    <s v="04-03-00-014"/>
    <x v="12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4"/>
    <x v="12"/>
    <s v="A-08-01-02-001"/>
    <x v="0"/>
    <s v="08"/>
    <s v="01"/>
    <s v="02"/>
    <s v="001"/>
    <m/>
    <m/>
    <m/>
    <m/>
    <s v="Nación"/>
    <x v="0"/>
    <s v="CSF"/>
    <s v="IMPUESTO PREDIAL Y SOBRETASA AMBIENTAL"/>
    <n v="0"/>
    <n v="7473663"/>
    <n v="0"/>
    <n v="7473663"/>
    <n v="0"/>
    <n v="7473663"/>
    <n v="0"/>
    <n v="7473663"/>
    <n v="7473663"/>
    <n v="7473663"/>
    <n v="7473663"/>
  </r>
  <r>
    <s v="04-03-00-014"/>
    <x v="12"/>
    <s v="A-08-01-02-003"/>
    <x v="0"/>
    <s v="08"/>
    <s v="01"/>
    <s v="02"/>
    <s v="003"/>
    <m/>
    <m/>
    <m/>
    <m/>
    <s v="Propios"/>
    <x v="1"/>
    <s v="CSF"/>
    <s v="IMPUESTO DE INDUSTRIA Y COMERCIO"/>
    <n v="0"/>
    <n v="14705000"/>
    <n v="0"/>
    <n v="14705000"/>
    <n v="0"/>
    <n v="14705000"/>
    <n v="0"/>
    <n v="14705000"/>
    <n v="14705000"/>
    <n v="14705000"/>
    <n v="14705000"/>
  </r>
  <r>
    <s v="04-03-00-015"/>
    <x v="13"/>
    <s v="A-01-01-01-001-001"/>
    <x v="0"/>
    <s v="01"/>
    <s v="01"/>
    <s v="01"/>
    <s v="001"/>
    <s v="001"/>
    <m/>
    <m/>
    <m/>
    <s v="Nación"/>
    <x v="0"/>
    <s v="CSF"/>
    <s v="SUELDO BÁSICO"/>
    <n v="620093000"/>
    <n v="0"/>
    <n v="0"/>
    <n v="620093000"/>
    <n v="0"/>
    <n v="315800018"/>
    <n v="304292982"/>
    <n v="315800018"/>
    <n v="315800018"/>
    <n v="315800018"/>
    <n v="315800018"/>
  </r>
  <r>
    <s v="04-03-00-015"/>
    <x v="13"/>
    <s v="A-01-01-01-001-004"/>
    <x v="0"/>
    <s v="01"/>
    <s v="01"/>
    <s v="01"/>
    <s v="001"/>
    <s v="004"/>
    <m/>
    <m/>
    <m/>
    <s v="Nación"/>
    <x v="0"/>
    <s v="CSF"/>
    <s v="SUBSIDIO DE ALIMENTACIÓN"/>
    <n v="14875000"/>
    <n v="0"/>
    <n v="0"/>
    <n v="14875000"/>
    <n v="0"/>
    <n v="8304431"/>
    <n v="6570569"/>
    <n v="8304431"/>
    <n v="8304431"/>
    <n v="8304431"/>
    <n v="8304431"/>
  </r>
  <r>
    <s v="04-03-00-015"/>
    <x v="13"/>
    <s v="A-01-01-01-001-005"/>
    <x v="0"/>
    <s v="01"/>
    <s v="01"/>
    <s v="01"/>
    <s v="001"/>
    <s v="005"/>
    <m/>
    <m/>
    <m/>
    <s v="Nación"/>
    <x v="0"/>
    <s v="CSF"/>
    <s v="AUXILIO DE TRANSPORTE "/>
    <n v="20622000"/>
    <n v="0"/>
    <n v="0"/>
    <n v="20622000"/>
    <n v="0"/>
    <n v="12304766"/>
    <n v="8317234"/>
    <n v="12304766"/>
    <n v="12304766"/>
    <n v="12304766"/>
    <n v="12304766"/>
  </r>
  <r>
    <s v="04-03-00-015"/>
    <x v="13"/>
    <s v="A-01-01-01-001-006"/>
    <x v="0"/>
    <s v="01"/>
    <s v="01"/>
    <s v="01"/>
    <s v="001"/>
    <s v="006"/>
    <m/>
    <m/>
    <m/>
    <s v="Nación"/>
    <x v="0"/>
    <s v="CSF"/>
    <s v="PRIMA DE SERVICIO"/>
    <n v="57556000"/>
    <n v="5466467"/>
    <n v="0"/>
    <n v="63022467"/>
    <n v="0"/>
    <n v="63022467"/>
    <n v="0"/>
    <n v="63022467"/>
    <n v="63022467"/>
    <n v="63022467"/>
    <n v="63022467"/>
  </r>
  <r>
    <s v="04-03-00-015"/>
    <x v="13"/>
    <s v="A-01-01-01-001-007"/>
    <x v="0"/>
    <s v="01"/>
    <s v="01"/>
    <s v="01"/>
    <s v="001"/>
    <s v="007"/>
    <m/>
    <m/>
    <m/>
    <s v="Nación"/>
    <x v="0"/>
    <s v="CSF"/>
    <s v="BONIFICACIÓN POR SERVICIOS PRESTADOS"/>
    <n v="22118000"/>
    <n v="0"/>
    <n v="0"/>
    <n v="22118000"/>
    <n v="0"/>
    <n v="12366136"/>
    <n v="9751864"/>
    <n v="12366136"/>
    <n v="12366136"/>
    <n v="12366136"/>
    <n v="12366136"/>
  </r>
  <r>
    <s v="04-03-00-015"/>
    <x v="13"/>
    <s v="A-01-01-01-001-009"/>
    <x v="0"/>
    <s v="01"/>
    <s v="01"/>
    <s v="01"/>
    <s v="001"/>
    <s v="009"/>
    <m/>
    <m/>
    <m/>
    <s v="Nación"/>
    <x v="0"/>
    <s v="CSF"/>
    <s v="PRIMA DE NAVIDAD"/>
    <n v="77639000"/>
    <n v="0"/>
    <n v="0"/>
    <n v="77639000"/>
    <n v="0"/>
    <n v="0"/>
    <n v="77639000"/>
    <n v="0"/>
    <n v="0"/>
    <n v="0"/>
    <n v="0"/>
  </r>
  <r>
    <s v="04-03-00-015"/>
    <x v="13"/>
    <s v="A-01-01-01-001-010"/>
    <x v="0"/>
    <s v="01"/>
    <s v="01"/>
    <s v="01"/>
    <s v="001"/>
    <s v="010"/>
    <m/>
    <m/>
    <m/>
    <s v="Nación"/>
    <x v="0"/>
    <s v="CSF"/>
    <s v="PRIMA DE VACACIONES"/>
    <n v="35416000"/>
    <n v="0"/>
    <n v="0"/>
    <n v="35416000"/>
    <n v="0"/>
    <n v="18934958"/>
    <n v="16481042"/>
    <n v="18934958"/>
    <n v="18934958"/>
    <n v="18934958"/>
    <n v="18934958"/>
  </r>
  <r>
    <s v="04-03-00-015"/>
    <x v="13"/>
    <s v="A-01-01-02-001"/>
    <x v="0"/>
    <s v="01"/>
    <s v="01"/>
    <s v="02"/>
    <s v="001"/>
    <m/>
    <m/>
    <m/>
    <m/>
    <s v="Nación"/>
    <x v="0"/>
    <s v="CSF"/>
    <s v="PENSIONES"/>
    <n v="80399000"/>
    <n v="0"/>
    <n v="0"/>
    <n v="80399000"/>
    <n v="0"/>
    <n v="36023800"/>
    <n v="44375200"/>
    <n v="36023800"/>
    <n v="36023800"/>
    <n v="36023800"/>
    <n v="36023800"/>
  </r>
  <r>
    <s v="04-03-00-015"/>
    <x v="13"/>
    <s v="A-01-01-02-002"/>
    <x v="0"/>
    <s v="01"/>
    <s v="01"/>
    <s v="02"/>
    <s v="002"/>
    <m/>
    <m/>
    <m/>
    <m/>
    <s v="Nación"/>
    <x v="0"/>
    <s v="CSF"/>
    <s v="SALUD"/>
    <n v="56953000"/>
    <n v="0"/>
    <n v="0"/>
    <n v="56953000"/>
    <n v="0"/>
    <n v="29456900"/>
    <n v="27496100"/>
    <n v="29456900"/>
    <n v="29456900"/>
    <n v="29456900"/>
    <n v="29456900"/>
  </r>
  <r>
    <s v="04-03-00-015"/>
    <x v="13"/>
    <s v="A-01-01-02-004"/>
    <x v="0"/>
    <s v="01"/>
    <s v="01"/>
    <s v="02"/>
    <s v="004"/>
    <m/>
    <m/>
    <m/>
    <m/>
    <s v="Nación"/>
    <x v="0"/>
    <s v="CSF"/>
    <s v="CAJAS DE COMPENSACIÓN FAMILIAR"/>
    <n v="35700000"/>
    <n v="0"/>
    <n v="0"/>
    <n v="35700000"/>
    <n v="0"/>
    <n v="17857000"/>
    <n v="17843000"/>
    <n v="17857000"/>
    <n v="17857000"/>
    <n v="17857000"/>
    <n v="17857000"/>
  </r>
  <r>
    <s v="04-03-00-015"/>
    <x v="13"/>
    <s v="A-01-01-02-005"/>
    <x v="0"/>
    <s v="01"/>
    <s v="01"/>
    <s v="02"/>
    <s v="005"/>
    <m/>
    <m/>
    <m/>
    <m/>
    <s v="Nación"/>
    <x v="0"/>
    <s v="CSF"/>
    <s v="APORTES GENERALES AL SISTEMA DE RIESGOS LABORALES"/>
    <n v="9192000"/>
    <n v="0"/>
    <n v="0"/>
    <n v="9192000"/>
    <n v="0"/>
    <n v="5065300"/>
    <n v="4126700"/>
    <n v="5065300"/>
    <n v="5065300"/>
    <n v="5065300"/>
    <n v="5065300"/>
  </r>
  <r>
    <s v="04-03-00-015"/>
    <x v="13"/>
    <s v="A-01-01-02-006"/>
    <x v="0"/>
    <s v="01"/>
    <s v="01"/>
    <s v="02"/>
    <s v="006"/>
    <m/>
    <m/>
    <m/>
    <m/>
    <s v="Nación"/>
    <x v="0"/>
    <s v="CSF"/>
    <s v="APORTES AL ICBF"/>
    <n v="26780000"/>
    <n v="0"/>
    <n v="0"/>
    <n v="26780000"/>
    <n v="0"/>
    <n v="13396300"/>
    <n v="13383700"/>
    <n v="13396300"/>
    <n v="13396300"/>
    <n v="13396300"/>
    <n v="13396300"/>
  </r>
  <r>
    <s v="04-03-00-015"/>
    <x v="13"/>
    <s v="A-01-01-02-007"/>
    <x v="0"/>
    <s v="01"/>
    <s v="01"/>
    <s v="02"/>
    <s v="007"/>
    <m/>
    <m/>
    <m/>
    <m/>
    <s v="Nación"/>
    <x v="0"/>
    <s v="CSF"/>
    <s v="APORTES AL SENA"/>
    <n v="17857000"/>
    <n v="0"/>
    <n v="0"/>
    <n v="17857000"/>
    <n v="0"/>
    <n v="8933100"/>
    <n v="8923900"/>
    <n v="8933100"/>
    <n v="8933100"/>
    <n v="8933100"/>
    <n v="8933100"/>
  </r>
  <r>
    <s v="04-03-00-015"/>
    <x v="13"/>
    <s v="A-01-01-03-001-001"/>
    <x v="0"/>
    <s v="01"/>
    <s v="01"/>
    <s v="03"/>
    <s v="001"/>
    <s v="001"/>
    <m/>
    <m/>
    <m/>
    <s v="Nación"/>
    <x v="0"/>
    <s v="CSF"/>
    <s v="SUELDO DE VACACIONES"/>
    <n v="22646610"/>
    <n v="0"/>
    <n v="0"/>
    <n v="22646610"/>
    <n v="0"/>
    <n v="14567945"/>
    <n v="8078665"/>
    <n v="14567945"/>
    <n v="14567945"/>
    <n v="14567945"/>
    <n v="14567945"/>
  </r>
  <r>
    <s v="04-03-00-015"/>
    <x v="13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10775192"/>
    <n v="0"/>
    <n v="10775192"/>
    <n v="0"/>
    <n v="8325796"/>
    <n v="2449396"/>
    <n v="8325796"/>
    <n v="8325796"/>
    <n v="8325796"/>
    <n v="8325796"/>
  </r>
  <r>
    <s v="04-03-00-015"/>
    <x v="13"/>
    <s v="A-01-01-03-001-003"/>
    <x v="0"/>
    <s v="01"/>
    <s v="01"/>
    <s v="03"/>
    <s v="001"/>
    <s v="003"/>
    <m/>
    <m/>
    <m/>
    <s v="Nación"/>
    <x v="0"/>
    <s v="CSF"/>
    <s v="BONIFICACIÓN ESPECIAL DE RECREACIÓN"/>
    <n v="1823850"/>
    <n v="0"/>
    <n v="0"/>
    <n v="1823850"/>
    <n v="0"/>
    <n v="1782378"/>
    <n v="41472"/>
    <n v="1782378"/>
    <n v="1782378"/>
    <n v="1782378"/>
    <n v="1782378"/>
  </r>
  <r>
    <s v="04-03-00-015"/>
    <x v="13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5"/>
    <x v="13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0"/>
    <n v="0"/>
    <n v="0"/>
    <n v="0"/>
  </r>
  <r>
    <s v="04-03-00-015"/>
    <x v="13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5"/>
    <x v="13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28000000"/>
    <n v="0"/>
    <n v="0"/>
    <n v="28000000"/>
    <n v="0"/>
    <n v="28000000"/>
    <n v="0"/>
    <n v="14958584"/>
    <n v="14958584"/>
    <n v="14958584"/>
    <n v="14958584"/>
  </r>
  <r>
    <s v="04-03-00-015"/>
    <x v="13"/>
    <s v="A-02-02-02-007-001"/>
    <x v="0"/>
    <s v="02"/>
    <s v="02"/>
    <s v="02"/>
    <s v="007"/>
    <s v="001"/>
    <m/>
    <m/>
    <m/>
    <s v="Nación"/>
    <x v="0"/>
    <s v="CSF"/>
    <s v="SERVICIOS FINANCIEROS Y SERVICIOS CONEXOS"/>
    <n v="28716096"/>
    <n v="0"/>
    <n v="28716096"/>
    <n v="0"/>
    <n v="0"/>
    <n v="0"/>
    <n v="0"/>
    <n v="0"/>
    <n v="0"/>
    <n v="0"/>
    <n v="0"/>
  </r>
  <r>
    <s v="04-03-00-015"/>
    <x v="13"/>
    <s v="A-02-02-02-007-002"/>
    <x v="0"/>
    <s v="02"/>
    <s v="02"/>
    <s v="02"/>
    <s v="007"/>
    <s v="002"/>
    <m/>
    <m/>
    <m/>
    <s v="Nación"/>
    <x v="0"/>
    <s v="CSF"/>
    <s v="SERVICIOS INMOBILIARIOS"/>
    <n v="0"/>
    <n v="32316096"/>
    <n v="0"/>
    <n v="32316096"/>
    <n v="0"/>
    <n v="32316096"/>
    <n v="0"/>
    <n v="17879528"/>
    <n v="15219528"/>
    <n v="15219528"/>
    <n v="15219528"/>
  </r>
  <r>
    <s v="04-03-00-015"/>
    <x v="13"/>
    <s v="A-02-02-02-007-002"/>
    <x v="0"/>
    <s v="02"/>
    <s v="02"/>
    <s v="02"/>
    <s v="007"/>
    <s v="002"/>
    <m/>
    <m/>
    <m/>
    <s v="Propios"/>
    <x v="1"/>
    <s v="CSF"/>
    <s v="SERVICIOS INMOBILIARIOS"/>
    <n v="0"/>
    <n v="50000000"/>
    <n v="6000000"/>
    <n v="44000000"/>
    <n v="0"/>
    <n v="44000000"/>
    <n v="0"/>
    <n v="44000000"/>
    <n v="9600000"/>
    <n v="9600000"/>
    <n v="9600000"/>
  </r>
  <r>
    <s v="04-03-00-015"/>
    <x v="13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3200000"/>
    <n v="0"/>
    <n v="0"/>
    <n v="3200000"/>
    <n v="0"/>
    <n v="3200000"/>
    <n v="0"/>
    <n v="1774946"/>
    <n v="1648081"/>
    <n v="1648081"/>
    <n v="1648081"/>
  </r>
  <r>
    <s v="04-03-00-015"/>
    <x v="13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2500000"/>
    <n v="0"/>
    <n v="0"/>
    <n v="2500000"/>
    <n v="0"/>
    <n v="2500000"/>
    <n v="0"/>
    <n v="1010791"/>
    <n v="1010791"/>
    <n v="1010791"/>
    <n v="1010791"/>
  </r>
  <r>
    <s v="04-03-00-015"/>
    <x v="13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387480"/>
    <n v="0"/>
    <n v="387480"/>
    <n v="0"/>
    <n v="387480"/>
    <n v="0"/>
    <n v="387480"/>
    <n v="387480"/>
    <n v="387480"/>
    <n v="387480"/>
  </r>
  <r>
    <s v="04-03-00-015"/>
    <x v="13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17233"/>
    <n v="0"/>
    <n v="117233"/>
    <n v="0"/>
    <n v="117233"/>
    <n v="0"/>
    <n v="117233"/>
    <n v="117233"/>
    <n v="117233"/>
    <n v="117233"/>
  </r>
  <r>
    <s v="04-03-00-015"/>
    <x v="13"/>
    <s v="A-08-01-02-001"/>
    <x v="0"/>
    <s v="08"/>
    <s v="01"/>
    <s v="02"/>
    <s v="001"/>
    <m/>
    <m/>
    <m/>
    <m/>
    <s v="Nación"/>
    <x v="0"/>
    <s v="CSF"/>
    <s v="IMPUESTO PREDIAL Y SOBRETASA AMBIENTAL"/>
    <n v="0"/>
    <n v="9927077"/>
    <n v="0"/>
    <n v="9927077"/>
    <n v="0"/>
    <n v="9927077"/>
    <n v="0"/>
    <n v="9927077"/>
    <n v="9927077"/>
    <n v="9927077"/>
    <n v="9927077"/>
  </r>
  <r>
    <s v="04-03-00-016"/>
    <x v="14"/>
    <s v="A-01-01-01-001-001"/>
    <x v="0"/>
    <s v="01"/>
    <s v="01"/>
    <s v="01"/>
    <s v="001"/>
    <s v="001"/>
    <m/>
    <m/>
    <m/>
    <s v="Nación"/>
    <x v="0"/>
    <s v="CSF"/>
    <s v="SUELDO BÁSICO"/>
    <n v="558421000"/>
    <n v="0"/>
    <n v="0"/>
    <n v="558421000"/>
    <n v="0"/>
    <n v="289535529"/>
    <n v="268885471"/>
    <n v="289535529"/>
    <n v="289535529"/>
    <n v="289535529"/>
    <n v="289535529"/>
  </r>
  <r>
    <s v="04-03-00-016"/>
    <x v="14"/>
    <s v="A-01-01-01-001-003"/>
    <x v="0"/>
    <s v="01"/>
    <s v="01"/>
    <s v="01"/>
    <s v="001"/>
    <s v="003"/>
    <m/>
    <m/>
    <m/>
    <s v="Nación"/>
    <x v="0"/>
    <s v="CSF"/>
    <s v="PRIMA TÉCNICA SALARIAL"/>
    <n v="0"/>
    <n v="21194703"/>
    <n v="21194703"/>
    <n v="0"/>
    <n v="0"/>
    <n v="0"/>
    <n v="0"/>
    <n v="0"/>
    <n v="0"/>
    <n v="0"/>
    <n v="0"/>
  </r>
  <r>
    <s v="04-03-00-016"/>
    <x v="14"/>
    <s v="A-01-01-01-001-004"/>
    <x v="0"/>
    <s v="01"/>
    <s v="01"/>
    <s v="01"/>
    <s v="001"/>
    <s v="004"/>
    <m/>
    <m/>
    <m/>
    <s v="Nación"/>
    <x v="0"/>
    <s v="CSF"/>
    <s v="SUBSIDIO DE ALIMENTACIÓN"/>
    <n v="11899000"/>
    <n v="0"/>
    <n v="0"/>
    <n v="11899000"/>
    <n v="0"/>
    <n v="5885033"/>
    <n v="6013967"/>
    <n v="5885033"/>
    <n v="5885033"/>
    <n v="5885033"/>
    <n v="5885033"/>
  </r>
  <r>
    <s v="04-03-00-016"/>
    <x v="14"/>
    <s v="A-01-01-01-001-005"/>
    <x v="0"/>
    <s v="01"/>
    <s v="01"/>
    <s v="01"/>
    <s v="001"/>
    <s v="005"/>
    <m/>
    <m/>
    <m/>
    <s v="Nación"/>
    <x v="0"/>
    <s v="CSF"/>
    <s v="AUXILIO DE TRANSPORTE "/>
    <n v="17265000"/>
    <n v="0"/>
    <n v="0"/>
    <n v="17265000"/>
    <n v="0"/>
    <n v="9157436"/>
    <n v="8107564"/>
    <n v="9157436"/>
    <n v="9157436"/>
    <n v="9157436"/>
    <n v="9157436"/>
  </r>
  <r>
    <s v="04-03-00-016"/>
    <x v="14"/>
    <s v="A-01-01-01-001-006"/>
    <x v="0"/>
    <s v="01"/>
    <s v="01"/>
    <s v="01"/>
    <s v="001"/>
    <s v="006"/>
    <m/>
    <m/>
    <m/>
    <s v="Nación"/>
    <x v="0"/>
    <s v="CSF"/>
    <s v="PRIMA DE SERVICIO"/>
    <n v="49363000"/>
    <n v="8105472"/>
    <n v="0"/>
    <n v="57468472"/>
    <n v="0"/>
    <n v="57468472"/>
    <n v="0"/>
    <n v="57468472"/>
    <n v="57468472"/>
    <n v="57468472"/>
    <n v="57468472"/>
  </r>
  <r>
    <s v="04-03-00-016"/>
    <x v="14"/>
    <s v="A-01-01-01-001-007"/>
    <x v="0"/>
    <s v="01"/>
    <s v="01"/>
    <s v="01"/>
    <s v="001"/>
    <s v="007"/>
    <m/>
    <m/>
    <m/>
    <s v="Nación"/>
    <x v="0"/>
    <s v="CSF"/>
    <s v="BONIFICACIÓN POR SERVICIOS PRESTADOS"/>
    <n v="19777000"/>
    <n v="0"/>
    <n v="0"/>
    <n v="19777000"/>
    <n v="0"/>
    <n v="7501088"/>
    <n v="12275912"/>
    <n v="7501088"/>
    <n v="7501088"/>
    <n v="7501088"/>
    <n v="7501088"/>
  </r>
  <r>
    <s v="04-03-00-016"/>
    <x v="14"/>
    <s v="A-01-01-01-001-009"/>
    <x v="0"/>
    <s v="01"/>
    <s v="01"/>
    <s v="01"/>
    <s v="001"/>
    <s v="009"/>
    <m/>
    <m/>
    <m/>
    <s v="Nación"/>
    <x v="0"/>
    <s v="CSF"/>
    <s v="PRIMA DE NAVIDAD"/>
    <n v="64568000"/>
    <n v="0"/>
    <n v="0"/>
    <n v="64568000"/>
    <n v="0"/>
    <n v="0"/>
    <n v="64568000"/>
    <n v="0"/>
    <n v="0"/>
    <n v="0"/>
    <n v="0"/>
  </r>
  <r>
    <s v="04-03-00-016"/>
    <x v="14"/>
    <s v="A-01-01-01-001-010"/>
    <x v="0"/>
    <s v="01"/>
    <s v="01"/>
    <s v="01"/>
    <s v="001"/>
    <s v="010"/>
    <m/>
    <m/>
    <m/>
    <s v="Nación"/>
    <x v="0"/>
    <s v="CSF"/>
    <s v="PRIMA DE VACACIONES"/>
    <n v="29428000"/>
    <n v="0"/>
    <n v="0"/>
    <n v="29428000"/>
    <n v="0"/>
    <n v="23950166"/>
    <n v="5477834"/>
    <n v="23950166"/>
    <n v="23950166"/>
    <n v="23950166"/>
    <n v="23950166"/>
  </r>
  <r>
    <s v="04-03-00-016"/>
    <x v="14"/>
    <s v="A-01-01-02-001"/>
    <x v="0"/>
    <s v="01"/>
    <s v="01"/>
    <s v="02"/>
    <s v="001"/>
    <m/>
    <m/>
    <m/>
    <m/>
    <s v="Nación"/>
    <x v="0"/>
    <s v="CSF"/>
    <s v="PENSIONES"/>
    <n v="73339000"/>
    <n v="0"/>
    <n v="0"/>
    <n v="73339000"/>
    <n v="0"/>
    <n v="33363071"/>
    <n v="39975929"/>
    <n v="33363071"/>
    <n v="33363071"/>
    <n v="33363071"/>
    <n v="33363071"/>
  </r>
  <r>
    <s v="04-03-00-016"/>
    <x v="14"/>
    <s v="A-01-01-02-002"/>
    <x v="0"/>
    <s v="01"/>
    <s v="01"/>
    <s v="02"/>
    <s v="002"/>
    <m/>
    <m/>
    <m/>
    <m/>
    <s v="Nación"/>
    <x v="0"/>
    <s v="CSF"/>
    <s v="SALUD"/>
    <n v="51948000"/>
    <n v="0"/>
    <n v="0"/>
    <n v="51948000"/>
    <n v="0"/>
    <n v="27213829"/>
    <n v="24734171"/>
    <n v="27213829"/>
    <n v="27213829"/>
    <n v="27213829"/>
    <n v="27213829"/>
  </r>
  <r>
    <s v="04-03-00-016"/>
    <x v="14"/>
    <s v="A-01-01-02-004"/>
    <x v="0"/>
    <s v="01"/>
    <s v="01"/>
    <s v="02"/>
    <s v="004"/>
    <m/>
    <m/>
    <m/>
    <m/>
    <s v="Nación"/>
    <x v="0"/>
    <s v="CSF"/>
    <s v="CAJAS DE COMPENSACIÓN FAMILIAR"/>
    <n v="30804000"/>
    <n v="0"/>
    <n v="0"/>
    <n v="30804000"/>
    <n v="0"/>
    <n v="16681300"/>
    <n v="14122700"/>
    <n v="16681300"/>
    <n v="16681300"/>
    <n v="16681300"/>
    <n v="16681300"/>
  </r>
  <r>
    <s v="04-03-00-016"/>
    <x v="14"/>
    <s v="A-01-01-02-005"/>
    <x v="0"/>
    <s v="01"/>
    <s v="01"/>
    <s v="02"/>
    <s v="005"/>
    <m/>
    <m/>
    <m/>
    <m/>
    <s v="Nación"/>
    <x v="0"/>
    <s v="CSF"/>
    <s v="APORTES GENERALES AL SISTEMA DE RIESGOS LABORALES"/>
    <n v="6725000"/>
    <n v="0"/>
    <n v="0"/>
    <n v="6725000"/>
    <n v="0"/>
    <n v="3386600"/>
    <n v="3338400"/>
    <n v="3386600"/>
    <n v="3386600"/>
    <n v="3386600"/>
    <n v="3386600"/>
  </r>
  <r>
    <s v="04-03-00-016"/>
    <x v="14"/>
    <s v="A-01-01-02-006"/>
    <x v="0"/>
    <s v="01"/>
    <s v="01"/>
    <s v="02"/>
    <s v="006"/>
    <m/>
    <m/>
    <m/>
    <m/>
    <s v="Nación"/>
    <x v="0"/>
    <s v="CSF"/>
    <s v="APORTES AL ICBF"/>
    <n v="23107000"/>
    <n v="0"/>
    <n v="0"/>
    <n v="23107000"/>
    <n v="0"/>
    <n v="12514600"/>
    <n v="10592400"/>
    <n v="12514600"/>
    <n v="12514600"/>
    <n v="12514600"/>
    <n v="12514600"/>
  </r>
  <r>
    <s v="04-03-00-016"/>
    <x v="14"/>
    <s v="A-01-01-02-007"/>
    <x v="0"/>
    <s v="01"/>
    <s v="01"/>
    <s v="02"/>
    <s v="007"/>
    <m/>
    <m/>
    <m/>
    <m/>
    <s v="Nación"/>
    <x v="0"/>
    <s v="CSF"/>
    <s v="APORTES AL SENA"/>
    <n v="15408000"/>
    <n v="0"/>
    <n v="0"/>
    <n v="15408000"/>
    <n v="0"/>
    <n v="8344500"/>
    <n v="7063500"/>
    <n v="8344500"/>
    <n v="8344500"/>
    <n v="8344500"/>
    <n v="8344500"/>
  </r>
  <r>
    <s v="04-03-00-016"/>
    <x v="14"/>
    <s v="A-01-01-03-001-001"/>
    <x v="0"/>
    <s v="01"/>
    <s v="01"/>
    <s v="03"/>
    <s v="001"/>
    <s v="001"/>
    <m/>
    <m/>
    <m/>
    <s v="Nación"/>
    <x v="0"/>
    <s v="CSF"/>
    <s v="SUELDO DE VACACIONES"/>
    <n v="3702510"/>
    <n v="23515742"/>
    <n v="0"/>
    <n v="27218252"/>
    <n v="0"/>
    <n v="27218246"/>
    <n v="6"/>
    <n v="27218246"/>
    <n v="27218246"/>
    <n v="27218246"/>
    <n v="27218246"/>
  </r>
  <r>
    <s v="04-03-00-016"/>
    <x v="14"/>
    <s v="A-01-01-03-001-003"/>
    <x v="0"/>
    <s v="01"/>
    <s v="01"/>
    <s v="03"/>
    <s v="001"/>
    <s v="003"/>
    <m/>
    <m/>
    <m/>
    <s v="Nación"/>
    <x v="0"/>
    <s v="CSF"/>
    <s v="BONIFICACIÓN ESPECIAL DE RECREACIÓN"/>
    <n v="1641150"/>
    <n v="557984"/>
    <n v="0"/>
    <n v="2199134"/>
    <n v="0"/>
    <n v="2104972"/>
    <n v="94162"/>
    <n v="2104972"/>
    <n v="2104972"/>
    <n v="2104972"/>
    <n v="2104972"/>
  </r>
  <r>
    <s v="04-03-00-016"/>
    <x v="14"/>
    <s v="A-01-01-03-002"/>
    <x v="0"/>
    <s v="01"/>
    <s v="01"/>
    <s v="03"/>
    <s v="002"/>
    <m/>
    <m/>
    <m/>
    <m/>
    <s v="Nación"/>
    <x v="0"/>
    <s v="CSF"/>
    <s v="PRIMA TÉCNICA NO SALARIAL"/>
    <n v="0"/>
    <n v="24648655"/>
    <n v="0"/>
    <n v="24648655"/>
    <n v="0"/>
    <n v="10518853"/>
    <n v="14129802"/>
    <n v="10518853"/>
    <n v="10518853"/>
    <n v="10518853"/>
    <n v="10518853"/>
  </r>
  <r>
    <s v="04-03-00-016"/>
    <x v="14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0"/>
    <n v="0"/>
    <n v="0"/>
    <n v="0"/>
  </r>
  <r>
    <s v="04-03-00-016"/>
    <x v="14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6"/>
    <x v="14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75000000"/>
    <n v="0"/>
    <n v="2000000"/>
    <n v="73000000"/>
    <n v="0"/>
    <n v="73000000"/>
    <n v="0"/>
    <n v="30928790"/>
    <n v="30928790"/>
    <n v="30928790"/>
    <n v="30928790"/>
  </r>
  <r>
    <s v="04-03-00-016"/>
    <x v="14"/>
    <s v="A-02-02-02-007-001"/>
    <x v="0"/>
    <s v="02"/>
    <s v="02"/>
    <s v="02"/>
    <s v="007"/>
    <s v="001"/>
    <m/>
    <m/>
    <m/>
    <s v="Nación"/>
    <x v="0"/>
    <s v="CSF"/>
    <s v="SERVICIOS FINANCIEROS Y SERVICIOS CONEXOS"/>
    <n v="63971850"/>
    <n v="0"/>
    <n v="63971850"/>
    <n v="0"/>
    <n v="0"/>
    <n v="0"/>
    <n v="0"/>
    <n v="0"/>
    <n v="0"/>
    <n v="0"/>
    <n v="0"/>
  </r>
  <r>
    <s v="04-03-00-016"/>
    <x v="14"/>
    <s v="A-02-02-02-007-002"/>
    <x v="0"/>
    <s v="02"/>
    <s v="02"/>
    <s v="02"/>
    <s v="007"/>
    <s v="002"/>
    <m/>
    <m/>
    <m/>
    <s v="Nación"/>
    <x v="0"/>
    <s v="CSF"/>
    <s v="SERVICIOS INMOBILIARIOS"/>
    <n v="63971850"/>
    <n v="0"/>
    <n v="2796589"/>
    <n v="61175261"/>
    <n v="0"/>
    <n v="61175261"/>
    <n v="0"/>
    <n v="61175261"/>
    <n v="25450087"/>
    <n v="25450087"/>
    <n v="25450087"/>
  </r>
  <r>
    <s v="04-03-00-016"/>
    <x v="14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3200000"/>
    <n v="0"/>
    <n v="0"/>
    <n v="3200000"/>
    <n v="0"/>
    <n v="3200000"/>
    <n v="0"/>
    <n v="707349"/>
    <n v="707349"/>
    <n v="707349"/>
    <n v="707349"/>
  </r>
  <r>
    <s v="04-03-00-016"/>
    <x v="14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200000"/>
    <n v="0"/>
    <n v="200000"/>
    <n v="0"/>
    <n v="0"/>
    <n v="0"/>
    <n v="0"/>
    <n v="0"/>
    <n v="0"/>
    <n v="0"/>
    <n v="0"/>
  </r>
  <r>
    <s v="04-03-00-016"/>
    <x v="14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6"/>
    <x v="14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39050"/>
    <n v="0"/>
    <n v="39050"/>
    <n v="0"/>
    <n v="39050"/>
    <n v="0"/>
    <n v="39050"/>
    <n v="39050"/>
    <n v="39050"/>
    <n v="39050"/>
  </r>
  <r>
    <s v="04-03-00-016"/>
    <x v="14"/>
    <s v="A-08-01-02-001"/>
    <x v="0"/>
    <s v="08"/>
    <s v="01"/>
    <s v="02"/>
    <s v="001"/>
    <m/>
    <m/>
    <m/>
    <m/>
    <s v="Nación"/>
    <x v="0"/>
    <s v="CSF"/>
    <s v="IMPUESTO PREDIAL Y SOBRETASA AMBIENTAL"/>
    <n v="0"/>
    <n v="24198400"/>
    <n v="0"/>
    <n v="24198400"/>
    <n v="0"/>
    <n v="24198400"/>
    <n v="0"/>
    <n v="24198400"/>
    <n v="24198400"/>
    <n v="24198400"/>
    <n v="24198400"/>
  </r>
  <r>
    <s v="04-03-00-017"/>
    <x v="15"/>
    <s v="A-01-01-01-001-001"/>
    <x v="0"/>
    <s v="01"/>
    <s v="01"/>
    <s v="01"/>
    <s v="001"/>
    <s v="001"/>
    <m/>
    <m/>
    <m/>
    <s v="Nación"/>
    <x v="0"/>
    <s v="CSF"/>
    <s v="SUELDO BÁSICO"/>
    <n v="424702000"/>
    <n v="0"/>
    <n v="0"/>
    <n v="424702000"/>
    <n v="0"/>
    <n v="210346327"/>
    <n v="214355673"/>
    <n v="210346327"/>
    <n v="210346327"/>
    <n v="210346327"/>
    <n v="210346327"/>
  </r>
  <r>
    <s v="04-03-00-017"/>
    <x v="15"/>
    <s v="A-01-01-01-001-004"/>
    <x v="0"/>
    <s v="01"/>
    <s v="01"/>
    <s v="01"/>
    <s v="001"/>
    <s v="004"/>
    <m/>
    <m/>
    <m/>
    <s v="Nación"/>
    <x v="0"/>
    <s v="CSF"/>
    <s v="SUBSIDIO DE ALIMENTACIÓN"/>
    <n v="7966000"/>
    <n v="0"/>
    <n v="0"/>
    <n v="7966000"/>
    <n v="0"/>
    <n v="3717605"/>
    <n v="4248395"/>
    <n v="3717605"/>
    <n v="3717605"/>
    <n v="3717605"/>
    <n v="3717605"/>
  </r>
  <r>
    <s v="04-03-00-017"/>
    <x v="15"/>
    <s v="A-01-01-01-001-005"/>
    <x v="0"/>
    <s v="01"/>
    <s v="01"/>
    <s v="01"/>
    <s v="001"/>
    <s v="005"/>
    <m/>
    <m/>
    <m/>
    <s v="Nación"/>
    <x v="0"/>
    <s v="CSF"/>
    <s v="AUXILIO DE TRANSPORTE "/>
    <n v="8150000"/>
    <n v="0"/>
    <n v="0"/>
    <n v="8150000"/>
    <n v="0"/>
    <n v="4679857"/>
    <n v="3470143"/>
    <n v="4679857"/>
    <n v="4679857"/>
    <n v="4679857"/>
    <n v="4679857"/>
  </r>
  <r>
    <s v="04-03-00-017"/>
    <x v="15"/>
    <s v="A-01-01-01-001-006"/>
    <x v="0"/>
    <s v="01"/>
    <s v="01"/>
    <s v="01"/>
    <s v="001"/>
    <s v="006"/>
    <m/>
    <m/>
    <m/>
    <s v="Nación"/>
    <x v="0"/>
    <s v="CSF"/>
    <s v="PRIMA DE SERVICIO"/>
    <n v="43048000"/>
    <n v="7762418"/>
    <n v="7762418"/>
    <n v="43048000"/>
    <n v="0"/>
    <n v="41049341"/>
    <n v="1998659"/>
    <n v="41049341"/>
    <n v="41049341"/>
    <n v="41049341"/>
    <n v="41049341"/>
  </r>
  <r>
    <s v="04-03-00-017"/>
    <x v="15"/>
    <s v="A-01-01-01-001-007"/>
    <x v="0"/>
    <s v="01"/>
    <s v="01"/>
    <s v="01"/>
    <s v="001"/>
    <s v="007"/>
    <m/>
    <m/>
    <m/>
    <s v="Nación"/>
    <x v="0"/>
    <s v="CSF"/>
    <s v="BONIFICACIÓN POR SERVICIOS PRESTADOS"/>
    <n v="16018000"/>
    <n v="0"/>
    <n v="0"/>
    <n v="16018000"/>
    <n v="0"/>
    <n v="8831885"/>
    <n v="7186115"/>
    <n v="8831885"/>
    <n v="8831885"/>
    <n v="8831885"/>
    <n v="8831885"/>
  </r>
  <r>
    <s v="04-03-00-017"/>
    <x v="15"/>
    <s v="A-01-01-01-001-009"/>
    <x v="0"/>
    <s v="01"/>
    <s v="01"/>
    <s v="01"/>
    <s v="001"/>
    <s v="009"/>
    <m/>
    <m/>
    <m/>
    <s v="Nación"/>
    <x v="0"/>
    <s v="CSF"/>
    <s v="PRIMA DE NAVIDAD"/>
    <n v="49888000"/>
    <n v="0"/>
    <n v="0"/>
    <n v="49888000"/>
    <n v="0"/>
    <n v="522676"/>
    <n v="49365324"/>
    <n v="522676"/>
    <n v="522676"/>
    <n v="522676"/>
    <n v="522676"/>
  </r>
  <r>
    <s v="04-03-00-017"/>
    <x v="15"/>
    <s v="A-01-01-01-001-010"/>
    <x v="0"/>
    <s v="01"/>
    <s v="01"/>
    <s v="01"/>
    <s v="001"/>
    <s v="010"/>
    <m/>
    <m/>
    <m/>
    <s v="Nación"/>
    <x v="0"/>
    <s v="CSF"/>
    <s v="PRIMA DE VACACIONES"/>
    <n v="29439000"/>
    <n v="0"/>
    <n v="0"/>
    <n v="29439000"/>
    <n v="0"/>
    <n v="17024878"/>
    <n v="12414122"/>
    <n v="17024878"/>
    <n v="17024878"/>
    <n v="17024878"/>
    <n v="17024878"/>
  </r>
  <r>
    <s v="04-03-00-017"/>
    <x v="15"/>
    <s v="A-01-01-02-001"/>
    <x v="0"/>
    <s v="01"/>
    <s v="01"/>
    <s v="02"/>
    <s v="001"/>
    <m/>
    <m/>
    <m/>
    <m/>
    <s v="Nación"/>
    <x v="0"/>
    <s v="CSF"/>
    <s v="PENSIONES"/>
    <n v="56829000"/>
    <n v="0"/>
    <n v="0"/>
    <n v="56829000"/>
    <n v="0"/>
    <n v="24577800"/>
    <n v="32251200"/>
    <n v="24577800"/>
    <n v="24577800"/>
    <n v="24577800"/>
    <n v="24577800"/>
  </r>
  <r>
    <s v="04-03-00-017"/>
    <x v="15"/>
    <s v="A-01-01-02-002"/>
    <x v="0"/>
    <s v="01"/>
    <s v="01"/>
    <s v="02"/>
    <s v="002"/>
    <m/>
    <m/>
    <m/>
    <m/>
    <s v="Nación"/>
    <x v="0"/>
    <s v="CSF"/>
    <s v="SALUD"/>
    <n v="40254000"/>
    <n v="0"/>
    <n v="0"/>
    <n v="40254000"/>
    <n v="0"/>
    <n v="20165800"/>
    <n v="20088200"/>
    <n v="20165800"/>
    <n v="20165800"/>
    <n v="20165800"/>
    <n v="20165800"/>
  </r>
  <r>
    <s v="04-03-00-017"/>
    <x v="15"/>
    <s v="A-01-01-02-004"/>
    <x v="0"/>
    <s v="01"/>
    <s v="01"/>
    <s v="02"/>
    <s v="004"/>
    <m/>
    <m/>
    <m/>
    <m/>
    <s v="Nación"/>
    <x v="0"/>
    <s v="CSF"/>
    <s v="CAJAS DE COMPENSACIÓN FAMILIAR"/>
    <n v="24058000"/>
    <n v="0"/>
    <n v="0"/>
    <n v="24058000"/>
    <n v="0"/>
    <n v="11929400"/>
    <n v="12128600"/>
    <n v="11929400"/>
    <n v="11929400"/>
    <n v="11929400"/>
    <n v="11929400"/>
  </r>
  <r>
    <s v="04-03-00-017"/>
    <x v="15"/>
    <s v="A-01-01-02-005"/>
    <x v="0"/>
    <s v="01"/>
    <s v="01"/>
    <s v="02"/>
    <s v="005"/>
    <m/>
    <m/>
    <m/>
    <m/>
    <s v="Nación"/>
    <x v="0"/>
    <s v="CSF"/>
    <s v="APORTES GENERALES AL SISTEMA DE RIESGOS LABORALES"/>
    <n v="5367000"/>
    <n v="0"/>
    <n v="0"/>
    <n v="5367000"/>
    <n v="0"/>
    <n v="2841100"/>
    <n v="2525900"/>
    <n v="2841100"/>
    <n v="2841100"/>
    <n v="2841100"/>
    <n v="2841100"/>
  </r>
  <r>
    <s v="04-03-00-017"/>
    <x v="15"/>
    <s v="A-01-01-02-006"/>
    <x v="0"/>
    <s v="01"/>
    <s v="01"/>
    <s v="02"/>
    <s v="006"/>
    <m/>
    <m/>
    <m/>
    <m/>
    <s v="Nación"/>
    <x v="0"/>
    <s v="CSF"/>
    <s v="APORTES AL ICBF"/>
    <n v="18047000"/>
    <n v="0"/>
    <n v="0"/>
    <n v="18047000"/>
    <n v="0"/>
    <n v="8948300"/>
    <n v="9098700"/>
    <n v="8948300"/>
    <n v="8948300"/>
    <n v="8948300"/>
    <n v="8948300"/>
  </r>
  <r>
    <s v="04-03-00-017"/>
    <x v="15"/>
    <s v="A-01-01-02-007"/>
    <x v="0"/>
    <s v="01"/>
    <s v="01"/>
    <s v="02"/>
    <s v="007"/>
    <m/>
    <m/>
    <m/>
    <m/>
    <s v="Nación"/>
    <x v="0"/>
    <s v="CSF"/>
    <s v="APORTES AL SENA"/>
    <n v="12034000"/>
    <n v="0"/>
    <n v="0"/>
    <n v="12034000"/>
    <n v="0"/>
    <n v="5967800"/>
    <n v="6066200"/>
    <n v="5967800"/>
    <n v="5967800"/>
    <n v="5967800"/>
    <n v="5967800"/>
  </r>
  <r>
    <s v="04-03-00-017"/>
    <x v="15"/>
    <s v="A-01-01-03-001-001"/>
    <x v="0"/>
    <s v="01"/>
    <s v="01"/>
    <s v="03"/>
    <s v="001"/>
    <s v="001"/>
    <m/>
    <m/>
    <m/>
    <s v="Nación"/>
    <x v="0"/>
    <s v="CSF"/>
    <s v="SUELDO DE VACACIONES"/>
    <n v="19760580"/>
    <n v="0"/>
    <n v="0"/>
    <n v="19760580"/>
    <n v="0"/>
    <n v="11766729"/>
    <n v="7993851"/>
    <n v="11766729"/>
    <n v="11766729"/>
    <n v="11766729"/>
    <n v="11766729"/>
  </r>
  <r>
    <s v="04-03-00-017"/>
    <x v="15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7691000"/>
    <n v="1492870"/>
    <n v="6198130"/>
    <n v="0"/>
    <n v="6098130"/>
    <n v="100000"/>
    <n v="6098130"/>
    <n v="6098130"/>
    <n v="6098130"/>
    <n v="6098130"/>
  </r>
  <r>
    <s v="04-03-00-017"/>
    <x v="15"/>
    <s v="A-01-01-03-001-003"/>
    <x v="0"/>
    <s v="01"/>
    <s v="01"/>
    <s v="03"/>
    <s v="001"/>
    <s v="003"/>
    <m/>
    <m/>
    <m/>
    <s v="Nación"/>
    <x v="0"/>
    <s v="CSF"/>
    <s v="BONIFICACIÓN ESPECIAL DE RECREACIÓN"/>
    <n v="1495620"/>
    <n v="0"/>
    <n v="0"/>
    <n v="1495620"/>
    <n v="0"/>
    <n v="1414587"/>
    <n v="81033"/>
    <n v="1414587"/>
    <n v="1414587"/>
    <n v="1414587"/>
    <n v="1414587"/>
  </r>
  <r>
    <s v="04-03-00-017"/>
    <x v="15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7"/>
    <x v="15"/>
    <s v="A-01-01-03-016"/>
    <x v="0"/>
    <s v="01"/>
    <s v="01"/>
    <s v="03"/>
    <s v="016"/>
    <m/>
    <m/>
    <m/>
    <m/>
    <s v="Nación"/>
    <x v="0"/>
    <s v="CSF"/>
    <s v="PRIMA DE COORDINACIÓN"/>
    <n v="2740500"/>
    <n v="0"/>
    <n v="0"/>
    <n v="2740500"/>
    <n v="0"/>
    <n v="0"/>
    <n v="2740500"/>
    <n v="0"/>
    <n v="0"/>
    <n v="0"/>
    <n v="0"/>
  </r>
  <r>
    <s v="04-03-00-017"/>
    <x v="15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7"/>
    <x v="15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20000000"/>
    <n v="0"/>
    <n v="0"/>
    <n v="20000000"/>
    <n v="0"/>
    <n v="20000000"/>
    <n v="0"/>
    <n v="9658870"/>
    <n v="9658870"/>
    <n v="9658870"/>
    <n v="9658870"/>
  </r>
  <r>
    <s v="04-03-00-017"/>
    <x v="15"/>
    <s v="A-02-02-02-007-001"/>
    <x v="0"/>
    <s v="02"/>
    <s v="02"/>
    <s v="02"/>
    <s v="007"/>
    <s v="001"/>
    <m/>
    <m/>
    <m/>
    <s v="Nación"/>
    <x v="0"/>
    <s v="CSF"/>
    <s v="SERVICIOS FINANCIEROS Y SERVICIOS CONEXOS"/>
    <n v="11520000"/>
    <n v="0"/>
    <n v="11520000"/>
    <n v="0"/>
    <n v="0"/>
    <n v="0"/>
    <n v="0"/>
    <n v="0"/>
    <n v="0"/>
    <n v="0"/>
    <n v="0"/>
  </r>
  <r>
    <s v="04-03-00-017"/>
    <x v="15"/>
    <s v="A-02-02-02-007-002"/>
    <x v="0"/>
    <s v="02"/>
    <s v="02"/>
    <s v="02"/>
    <s v="007"/>
    <s v="002"/>
    <m/>
    <m/>
    <m/>
    <s v="Nación"/>
    <x v="0"/>
    <s v="CSF"/>
    <s v="SERVICIOS INMOBILIARIOS"/>
    <n v="11520000"/>
    <n v="384000"/>
    <n v="0"/>
    <n v="11904000"/>
    <n v="0"/>
    <n v="11902000"/>
    <n v="2000"/>
    <n v="11902000"/>
    <n v="11902000"/>
    <n v="11902000"/>
    <n v="11902000"/>
  </r>
  <r>
    <s v="04-03-00-017"/>
    <x v="15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900000"/>
    <n v="0"/>
    <n v="0"/>
    <n v="900000"/>
    <n v="0"/>
    <n v="900000"/>
    <n v="0"/>
    <n v="434877"/>
    <n v="434877"/>
    <n v="434877"/>
    <n v="434877"/>
  </r>
  <r>
    <s v="04-03-00-017"/>
    <x v="15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700000"/>
    <n v="0"/>
    <n v="0"/>
    <n v="1700000"/>
    <n v="0"/>
    <n v="1700000"/>
    <n v="0"/>
    <n v="1221121"/>
    <n v="1221121"/>
    <n v="1221121"/>
    <n v="1221121"/>
  </r>
  <r>
    <s v="04-03-00-017"/>
    <x v="15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7"/>
    <x v="15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4019314"/>
    <n v="0"/>
    <n v="4019314"/>
    <n v="0"/>
    <n v="2479063"/>
    <n v="1540251"/>
    <n v="2479063"/>
    <n v="2341043.67"/>
    <n v="2341043.67"/>
    <n v="2341043.67"/>
  </r>
  <r>
    <s v="04-03-00-017"/>
    <x v="15"/>
    <s v="A-08-01-02-001"/>
    <x v="0"/>
    <s v="08"/>
    <s v="01"/>
    <s v="02"/>
    <s v="001"/>
    <m/>
    <m/>
    <m/>
    <m/>
    <s v="Nación"/>
    <x v="0"/>
    <s v="CSF"/>
    <s v="IMPUESTO PREDIAL Y SOBRETASA AMBIENTAL"/>
    <n v="0"/>
    <n v="7213000"/>
    <n v="0"/>
    <n v="7213000"/>
    <n v="0"/>
    <n v="7212854"/>
    <n v="146"/>
    <n v="7212854"/>
    <n v="7212854"/>
    <n v="7212854"/>
    <n v="7212854"/>
  </r>
  <r>
    <s v="04-03-00-017"/>
    <x v="15"/>
    <s v="A-08-01-02-003"/>
    <x v="0"/>
    <s v="08"/>
    <s v="01"/>
    <s v="02"/>
    <s v="003"/>
    <m/>
    <m/>
    <m/>
    <m/>
    <s v="Propios"/>
    <x v="1"/>
    <s v="CSF"/>
    <s v="IMPUESTO DE INDUSTRIA Y COMERCIO"/>
    <n v="0"/>
    <n v="3500000"/>
    <n v="0"/>
    <n v="3500000"/>
    <n v="0"/>
    <n v="3116279"/>
    <n v="383721"/>
    <n v="3116279"/>
    <n v="3116279"/>
    <n v="3116279"/>
    <n v="3116279"/>
  </r>
  <r>
    <s v="04-03-00-018"/>
    <x v="16"/>
    <s v="A-01-01-01-001-001"/>
    <x v="0"/>
    <s v="01"/>
    <s v="01"/>
    <s v="01"/>
    <s v="001"/>
    <s v="001"/>
    <m/>
    <m/>
    <m/>
    <s v="Nación"/>
    <x v="0"/>
    <s v="CSF"/>
    <s v="SUELDO BÁSICO"/>
    <n v="568197000"/>
    <n v="0"/>
    <n v="0"/>
    <n v="568197000"/>
    <n v="0"/>
    <n v="288664227"/>
    <n v="279532773"/>
    <n v="288664227"/>
    <n v="288664227"/>
    <n v="288664227"/>
    <n v="288664227"/>
  </r>
  <r>
    <s v="04-03-00-018"/>
    <x v="16"/>
    <s v="A-01-01-01-001-004"/>
    <x v="0"/>
    <s v="01"/>
    <s v="01"/>
    <s v="01"/>
    <s v="001"/>
    <s v="004"/>
    <m/>
    <m/>
    <m/>
    <s v="Nación"/>
    <x v="0"/>
    <s v="CSF"/>
    <s v="SUBSIDIO DE ALIMENTACIÓN"/>
    <n v="12551000"/>
    <n v="0"/>
    <n v="0"/>
    <n v="12551000"/>
    <n v="0"/>
    <n v="6235352"/>
    <n v="6315648"/>
    <n v="6235352"/>
    <n v="6235352"/>
    <n v="6235352"/>
    <n v="6235352"/>
  </r>
  <r>
    <s v="04-03-00-018"/>
    <x v="16"/>
    <s v="A-01-01-01-001-005"/>
    <x v="0"/>
    <s v="01"/>
    <s v="01"/>
    <s v="01"/>
    <s v="001"/>
    <s v="005"/>
    <m/>
    <m/>
    <m/>
    <s v="Nación"/>
    <x v="0"/>
    <s v="CSF"/>
    <s v="AUXILIO DE TRANSPORTE "/>
    <n v="16078000"/>
    <n v="0"/>
    <n v="0"/>
    <n v="16078000"/>
    <n v="0"/>
    <n v="8608881"/>
    <n v="7469119"/>
    <n v="8608881"/>
    <n v="8608881"/>
    <n v="8608881"/>
    <n v="8608881"/>
  </r>
  <r>
    <s v="04-03-00-018"/>
    <x v="16"/>
    <s v="A-01-01-01-001-006"/>
    <x v="0"/>
    <s v="01"/>
    <s v="01"/>
    <s v="01"/>
    <s v="001"/>
    <s v="006"/>
    <m/>
    <m/>
    <m/>
    <s v="Nación"/>
    <x v="0"/>
    <s v="CSF"/>
    <s v="PRIMA DE SERVICIO"/>
    <n v="56480000"/>
    <n v="1503715"/>
    <n v="0"/>
    <n v="57983715"/>
    <n v="0"/>
    <n v="57983715"/>
    <n v="0"/>
    <n v="57983715"/>
    <n v="57983715"/>
    <n v="57983715"/>
    <n v="57983715"/>
  </r>
  <r>
    <s v="04-03-00-018"/>
    <x v="16"/>
    <s v="A-01-01-01-001-007"/>
    <x v="0"/>
    <s v="01"/>
    <s v="01"/>
    <s v="01"/>
    <s v="001"/>
    <s v="007"/>
    <m/>
    <m/>
    <m/>
    <s v="Nación"/>
    <x v="0"/>
    <s v="CSF"/>
    <s v="BONIFICACIÓN POR SERVICIOS PRESTADOS"/>
    <n v="22427000"/>
    <n v="0"/>
    <n v="0"/>
    <n v="22427000"/>
    <n v="0"/>
    <n v="10232766"/>
    <n v="12194234"/>
    <n v="10232766"/>
    <n v="10232766"/>
    <n v="10232766"/>
    <n v="10232766"/>
  </r>
  <r>
    <s v="04-03-00-018"/>
    <x v="16"/>
    <s v="A-01-01-01-001-009"/>
    <x v="0"/>
    <s v="01"/>
    <s v="01"/>
    <s v="01"/>
    <s v="001"/>
    <s v="009"/>
    <m/>
    <m/>
    <m/>
    <s v="Nación"/>
    <x v="0"/>
    <s v="CSF"/>
    <s v="PRIMA DE NAVIDAD"/>
    <n v="73922000"/>
    <n v="0"/>
    <n v="0"/>
    <n v="73922000"/>
    <n v="0"/>
    <n v="0"/>
    <n v="73922000"/>
    <n v="0"/>
    <n v="0"/>
    <n v="0"/>
    <n v="0"/>
  </r>
  <r>
    <s v="04-03-00-018"/>
    <x v="16"/>
    <s v="A-01-01-01-001-010"/>
    <x v="0"/>
    <s v="01"/>
    <s v="01"/>
    <s v="01"/>
    <s v="001"/>
    <s v="010"/>
    <m/>
    <m/>
    <m/>
    <s v="Nación"/>
    <x v="0"/>
    <s v="CSF"/>
    <s v="PRIMA DE VACACIONES"/>
    <n v="50491000"/>
    <n v="0"/>
    <n v="0"/>
    <n v="50491000"/>
    <n v="0"/>
    <n v="23511673"/>
    <n v="26979327"/>
    <n v="23511673"/>
    <n v="23511673"/>
    <n v="23493113"/>
    <n v="23493113"/>
  </r>
  <r>
    <s v="04-03-00-018"/>
    <x v="16"/>
    <s v="A-01-01-02-001"/>
    <x v="0"/>
    <s v="01"/>
    <s v="01"/>
    <s v="02"/>
    <s v="001"/>
    <m/>
    <m/>
    <m/>
    <m/>
    <s v="Nación"/>
    <x v="0"/>
    <s v="CSF"/>
    <s v="PENSIONES"/>
    <n v="76157000"/>
    <n v="0"/>
    <n v="0"/>
    <n v="76157000"/>
    <n v="0"/>
    <n v="33796100"/>
    <n v="42360900"/>
    <n v="33796100"/>
    <n v="33796100"/>
    <n v="33796100"/>
    <n v="33796100"/>
  </r>
  <r>
    <s v="04-03-00-018"/>
    <x v="16"/>
    <s v="A-01-01-02-002"/>
    <x v="0"/>
    <s v="01"/>
    <s v="01"/>
    <s v="02"/>
    <s v="002"/>
    <m/>
    <m/>
    <m/>
    <m/>
    <s v="Nación"/>
    <x v="0"/>
    <s v="CSF"/>
    <s v="SALUD"/>
    <n v="53945000"/>
    <n v="0"/>
    <n v="0"/>
    <n v="53945000"/>
    <n v="0"/>
    <n v="27687900"/>
    <n v="26257100"/>
    <n v="27687900"/>
    <n v="27687900"/>
    <n v="27687900"/>
    <n v="27687900"/>
  </r>
  <r>
    <s v="04-03-00-018"/>
    <x v="16"/>
    <s v="A-01-01-02-004"/>
    <x v="0"/>
    <s v="01"/>
    <s v="01"/>
    <s v="02"/>
    <s v="004"/>
    <m/>
    <m/>
    <m/>
    <m/>
    <s v="Nación"/>
    <x v="0"/>
    <s v="CSF"/>
    <s v="CAJAS DE COMPENSACIÓN FAMILIAR"/>
    <n v="33902000"/>
    <n v="0"/>
    <n v="0"/>
    <n v="33902000"/>
    <n v="0"/>
    <n v="16837500"/>
    <n v="17064500"/>
    <n v="16837500"/>
    <n v="16837500"/>
    <n v="16837500"/>
    <n v="16837500"/>
  </r>
  <r>
    <s v="04-03-00-018"/>
    <x v="16"/>
    <s v="A-01-01-02-005"/>
    <x v="0"/>
    <s v="01"/>
    <s v="01"/>
    <s v="02"/>
    <s v="005"/>
    <m/>
    <m/>
    <m/>
    <m/>
    <s v="Nación"/>
    <x v="0"/>
    <s v="CSF"/>
    <s v="APORTES GENERALES AL SISTEMA DE RIESGOS LABORALES"/>
    <n v="7753000"/>
    <n v="0"/>
    <n v="0"/>
    <n v="7753000"/>
    <n v="0"/>
    <n v="3955000"/>
    <n v="3798000"/>
    <n v="3955000"/>
    <n v="3955000"/>
    <n v="3955000"/>
    <n v="3955000"/>
  </r>
  <r>
    <s v="04-03-00-018"/>
    <x v="16"/>
    <s v="A-01-01-02-006"/>
    <x v="0"/>
    <s v="01"/>
    <s v="01"/>
    <s v="02"/>
    <s v="006"/>
    <m/>
    <m/>
    <m/>
    <m/>
    <s v="Nación"/>
    <x v="0"/>
    <s v="CSF"/>
    <s v="APORTES AL ICBF"/>
    <n v="25432000"/>
    <n v="0"/>
    <n v="0"/>
    <n v="25432000"/>
    <n v="0"/>
    <n v="12630100"/>
    <n v="12801900"/>
    <n v="12630100"/>
    <n v="12630100"/>
    <n v="12630100"/>
    <n v="12630100"/>
  </r>
  <r>
    <s v="04-03-00-018"/>
    <x v="16"/>
    <s v="A-01-01-02-007"/>
    <x v="0"/>
    <s v="01"/>
    <s v="01"/>
    <s v="02"/>
    <s v="007"/>
    <m/>
    <m/>
    <m/>
    <m/>
    <s v="Nación"/>
    <x v="0"/>
    <s v="CSF"/>
    <s v="APORTES AL SENA"/>
    <n v="16959000"/>
    <n v="0"/>
    <n v="0"/>
    <n v="16959000"/>
    <n v="0"/>
    <n v="8422900"/>
    <n v="8536100"/>
    <n v="8422900"/>
    <n v="8422900"/>
    <n v="8422900"/>
    <n v="8422900"/>
  </r>
  <r>
    <s v="04-03-00-018"/>
    <x v="16"/>
    <s v="A-01-01-03-001-001"/>
    <x v="0"/>
    <s v="01"/>
    <s v="01"/>
    <s v="03"/>
    <s v="001"/>
    <s v="001"/>
    <m/>
    <m/>
    <m/>
    <s v="Nación"/>
    <x v="0"/>
    <s v="CSF"/>
    <s v="SUELDO DE VACACIONES"/>
    <n v="33528600"/>
    <n v="0"/>
    <n v="0"/>
    <n v="33528600"/>
    <n v="0"/>
    <n v="24780880"/>
    <n v="8747720"/>
    <n v="24780880"/>
    <n v="24780880"/>
    <n v="24759432"/>
    <n v="24759432"/>
  </r>
  <r>
    <s v="04-03-00-018"/>
    <x v="16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628904"/>
    <n v="0"/>
    <n v="628904"/>
    <n v="0"/>
    <n v="628904"/>
    <n v="0"/>
    <n v="628904"/>
    <n v="628904"/>
    <n v="628904"/>
    <n v="628904"/>
  </r>
  <r>
    <s v="04-03-00-018"/>
    <x v="16"/>
    <s v="A-01-01-03-001-003"/>
    <x v="0"/>
    <s v="01"/>
    <s v="01"/>
    <s v="03"/>
    <s v="001"/>
    <s v="003"/>
    <m/>
    <m/>
    <m/>
    <s v="Nación"/>
    <x v="0"/>
    <s v="CSF"/>
    <s v="BONIFICACIÓN ESPECIAL DE RECREACIÓN"/>
    <n v="2564730"/>
    <n v="0"/>
    <n v="0"/>
    <n v="2564730"/>
    <n v="0"/>
    <n v="1774053"/>
    <n v="790677"/>
    <n v="1774053"/>
    <n v="1774053"/>
    <n v="1774053"/>
    <n v="1774053"/>
  </r>
  <r>
    <s v="04-03-00-018"/>
    <x v="16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8"/>
    <x v="16"/>
    <s v="A-01-01-03-016"/>
    <x v="0"/>
    <s v="01"/>
    <s v="01"/>
    <s v="03"/>
    <s v="016"/>
    <m/>
    <m/>
    <m/>
    <m/>
    <s v="Nación"/>
    <x v="0"/>
    <s v="CSF"/>
    <s v="PRIMA DE COORDINACIÓN"/>
    <n v="2664270"/>
    <n v="0"/>
    <n v="0"/>
    <n v="2664270"/>
    <n v="0"/>
    <n v="0"/>
    <n v="2664270"/>
    <n v="0"/>
    <n v="0"/>
    <n v="0"/>
    <n v="0"/>
  </r>
  <r>
    <s v="04-03-00-018"/>
    <x v="16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8"/>
    <x v="16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22000000"/>
    <n v="0"/>
    <n v="0"/>
    <n v="22000000"/>
    <n v="0"/>
    <n v="22000000"/>
    <n v="0"/>
    <n v="13240316"/>
    <n v="11733346"/>
    <n v="11733346"/>
    <n v="11733346"/>
  </r>
  <r>
    <s v="04-03-00-018"/>
    <x v="16"/>
    <s v="A-02-02-02-007-001"/>
    <x v="0"/>
    <s v="02"/>
    <s v="02"/>
    <s v="02"/>
    <s v="007"/>
    <s v="001"/>
    <m/>
    <m/>
    <m/>
    <s v="Nación"/>
    <x v="0"/>
    <s v="CSF"/>
    <s v="SERVICIOS FINANCIEROS Y SERVICIOS CONEXOS"/>
    <n v="50078400"/>
    <n v="0"/>
    <n v="50078400"/>
    <n v="0"/>
    <n v="0"/>
    <n v="0"/>
    <n v="0"/>
    <n v="0"/>
    <n v="0"/>
    <n v="0"/>
    <n v="0"/>
  </r>
  <r>
    <s v="04-03-00-018"/>
    <x v="16"/>
    <s v="A-02-02-02-007-002"/>
    <x v="0"/>
    <s v="02"/>
    <s v="02"/>
    <s v="02"/>
    <s v="007"/>
    <s v="002"/>
    <m/>
    <m/>
    <m/>
    <s v="Nación"/>
    <x v="0"/>
    <s v="CSF"/>
    <s v="SERVICIOS INMOBILIARIOS"/>
    <n v="50078400"/>
    <n v="0"/>
    <n v="0"/>
    <n v="50078400"/>
    <n v="0"/>
    <n v="50078400"/>
    <n v="0"/>
    <n v="47105500"/>
    <n v="23552700"/>
    <n v="23552700"/>
    <n v="23552700"/>
  </r>
  <r>
    <s v="04-03-00-018"/>
    <x v="16"/>
    <s v="A-02-02-02-007-002"/>
    <x v="0"/>
    <s v="02"/>
    <s v="02"/>
    <s v="02"/>
    <s v="007"/>
    <s v="002"/>
    <m/>
    <m/>
    <m/>
    <s v="Propios"/>
    <x v="1"/>
    <s v="CSF"/>
    <s v="SERVICIOS INMOBILIARIOS"/>
    <n v="0"/>
    <n v="51646570"/>
    <n v="0"/>
    <n v="51646570"/>
    <n v="0"/>
    <n v="51646570"/>
    <n v="0"/>
    <n v="50097173"/>
    <n v="20658628"/>
    <n v="20658628"/>
    <n v="20658628"/>
  </r>
  <r>
    <s v="04-03-00-018"/>
    <x v="16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4000000"/>
    <n v="0"/>
    <n v="0"/>
    <n v="4000000"/>
    <n v="0"/>
    <n v="4000000"/>
    <n v="0"/>
    <n v="2390122"/>
    <n v="2351684"/>
    <n v="2351684"/>
    <n v="2351684"/>
  </r>
  <r>
    <s v="04-03-00-018"/>
    <x v="16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800000"/>
    <n v="0"/>
    <n v="0"/>
    <n v="1800000"/>
    <n v="0"/>
    <n v="1800000"/>
    <n v="0"/>
    <n v="773224"/>
    <n v="705626"/>
    <n v="705626"/>
    <n v="705626"/>
  </r>
  <r>
    <s v="04-03-00-018"/>
    <x v="16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8"/>
    <x v="16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39061"/>
    <n v="0"/>
    <n v="39061"/>
    <n v="0"/>
    <n v="39061"/>
    <n v="0"/>
    <n v="39061"/>
    <n v="39061"/>
    <n v="39061"/>
    <n v="39061"/>
  </r>
  <r>
    <s v="04-03-00-018"/>
    <x v="16"/>
    <s v="A-08-01-02-001"/>
    <x v="0"/>
    <s v="08"/>
    <s v="01"/>
    <s v="02"/>
    <s v="001"/>
    <m/>
    <m/>
    <m/>
    <m/>
    <s v="Nación"/>
    <x v="0"/>
    <s v="CSF"/>
    <s v="IMPUESTO PREDIAL Y SOBRETASA AMBIENTAL"/>
    <n v="0"/>
    <n v="16730044"/>
    <n v="0"/>
    <n v="16730044"/>
    <n v="0"/>
    <n v="16730044"/>
    <n v="0"/>
    <n v="16730044"/>
    <n v="16730044"/>
    <n v="16730044"/>
    <n v="16730044"/>
  </r>
  <r>
    <s v="04-03-00-018"/>
    <x v="16"/>
    <s v="A-08-01-02-003"/>
    <x v="0"/>
    <s v="08"/>
    <s v="01"/>
    <s v="02"/>
    <s v="003"/>
    <m/>
    <m/>
    <m/>
    <m/>
    <s v="Propios"/>
    <x v="1"/>
    <s v="CSF"/>
    <s v="IMPUESTO DE INDUSTRIA Y COMERCIO"/>
    <n v="0"/>
    <n v="19817158"/>
    <n v="0"/>
    <n v="19817158"/>
    <n v="0"/>
    <n v="19790502.629999999"/>
    <n v="26655.37"/>
    <n v="19790502.629999999"/>
    <n v="19790502.629999999"/>
    <n v="19790502.629999999"/>
    <n v="19790502.629999999"/>
  </r>
  <r>
    <s v="04-03-00-019"/>
    <x v="17"/>
    <s v="A-01-01-01-001-001"/>
    <x v="0"/>
    <s v="01"/>
    <s v="01"/>
    <s v="01"/>
    <s v="001"/>
    <s v="001"/>
    <m/>
    <m/>
    <m/>
    <s v="Nación"/>
    <x v="0"/>
    <s v="CSF"/>
    <s v="SUELDO BÁSICO"/>
    <n v="832799000"/>
    <n v="0"/>
    <n v="0"/>
    <n v="832799000"/>
    <n v="0"/>
    <n v="415910656"/>
    <n v="416888344"/>
    <n v="415910656"/>
    <n v="415910656"/>
    <n v="415910656"/>
    <n v="415910656"/>
  </r>
  <r>
    <s v="04-03-00-019"/>
    <x v="17"/>
    <s v="A-01-01-01-001-004"/>
    <x v="0"/>
    <s v="01"/>
    <s v="01"/>
    <s v="01"/>
    <s v="001"/>
    <s v="004"/>
    <m/>
    <m/>
    <m/>
    <s v="Nación"/>
    <x v="0"/>
    <s v="CSF"/>
    <s v="SUBSIDIO DE ALIMENTACIÓN"/>
    <n v="21425000"/>
    <n v="0"/>
    <n v="0"/>
    <n v="21425000"/>
    <n v="0"/>
    <n v="10992257"/>
    <n v="10432743"/>
    <n v="10992257"/>
    <n v="10992257"/>
    <n v="10992257"/>
    <n v="10992257"/>
  </r>
  <r>
    <s v="04-03-00-019"/>
    <x v="17"/>
    <s v="A-01-01-01-001-005"/>
    <x v="0"/>
    <s v="01"/>
    <s v="01"/>
    <s v="01"/>
    <s v="001"/>
    <s v="005"/>
    <m/>
    <m/>
    <m/>
    <s v="Nación"/>
    <x v="0"/>
    <s v="CSF"/>
    <s v="AUXILIO DE TRANSPORTE "/>
    <n v="28825000"/>
    <n v="0"/>
    <n v="0"/>
    <n v="28825000"/>
    <n v="0"/>
    <n v="15394658"/>
    <n v="13430342"/>
    <n v="15394658"/>
    <n v="15394658"/>
    <n v="15394658"/>
    <n v="15394658"/>
  </r>
  <r>
    <s v="04-03-00-019"/>
    <x v="17"/>
    <s v="A-01-01-01-001-006"/>
    <x v="0"/>
    <s v="01"/>
    <s v="01"/>
    <s v="01"/>
    <s v="001"/>
    <s v="006"/>
    <m/>
    <m/>
    <m/>
    <s v="Nación"/>
    <x v="0"/>
    <s v="CSF"/>
    <s v="PRIMA DE SERVICIO"/>
    <n v="81678000"/>
    <n v="4000000"/>
    <n v="0"/>
    <n v="85678000"/>
    <n v="0"/>
    <n v="85222850"/>
    <n v="455150"/>
    <n v="85222850"/>
    <n v="85222850"/>
    <n v="85222850"/>
    <n v="85222850"/>
  </r>
  <r>
    <s v="04-03-00-019"/>
    <x v="17"/>
    <s v="A-01-01-01-001-007"/>
    <x v="0"/>
    <s v="01"/>
    <s v="01"/>
    <s v="01"/>
    <s v="001"/>
    <s v="007"/>
    <m/>
    <m/>
    <m/>
    <s v="Nación"/>
    <x v="0"/>
    <s v="CSF"/>
    <s v="BONIFICACIÓN POR SERVICIOS PRESTADOS"/>
    <n v="32714000"/>
    <n v="0"/>
    <n v="0"/>
    <n v="32714000"/>
    <n v="0"/>
    <n v="14982116"/>
    <n v="17731884"/>
    <n v="14982116"/>
    <n v="14982116"/>
    <n v="14982116"/>
    <n v="14982116"/>
  </r>
  <r>
    <s v="04-03-00-019"/>
    <x v="17"/>
    <s v="A-01-01-01-001-009"/>
    <x v="0"/>
    <s v="01"/>
    <s v="01"/>
    <s v="01"/>
    <s v="001"/>
    <s v="009"/>
    <m/>
    <m/>
    <m/>
    <s v="Nación"/>
    <x v="0"/>
    <s v="CSF"/>
    <s v="PRIMA DE NAVIDAD"/>
    <n v="103930000"/>
    <n v="0"/>
    <n v="0"/>
    <n v="103930000"/>
    <n v="0"/>
    <n v="0"/>
    <n v="103930000"/>
    <n v="0"/>
    <n v="0"/>
    <n v="0"/>
    <n v="0"/>
  </r>
  <r>
    <s v="04-03-00-019"/>
    <x v="17"/>
    <s v="A-01-01-01-001-010"/>
    <x v="0"/>
    <s v="01"/>
    <s v="01"/>
    <s v="01"/>
    <s v="001"/>
    <s v="010"/>
    <m/>
    <m/>
    <m/>
    <s v="Nación"/>
    <x v="0"/>
    <s v="CSF"/>
    <s v="PRIMA DE VACACIONES"/>
    <n v="48953000"/>
    <n v="0"/>
    <n v="0"/>
    <n v="48953000"/>
    <n v="0"/>
    <n v="36490347"/>
    <n v="12462653"/>
    <n v="36490347"/>
    <n v="36490347"/>
    <n v="36490347"/>
    <n v="36490347"/>
  </r>
  <r>
    <s v="04-03-00-019"/>
    <x v="17"/>
    <s v="A-01-01-02-001"/>
    <x v="0"/>
    <s v="01"/>
    <s v="01"/>
    <s v="02"/>
    <s v="001"/>
    <m/>
    <m/>
    <m/>
    <m/>
    <s v="Nación"/>
    <x v="0"/>
    <s v="CSF"/>
    <s v="PENSIONES"/>
    <n v="109007000"/>
    <n v="0"/>
    <n v="0"/>
    <n v="109007000"/>
    <n v="0"/>
    <n v="49578900"/>
    <n v="59428100"/>
    <n v="49578900"/>
    <n v="49578900"/>
    <n v="49578900"/>
    <n v="49578900"/>
  </r>
  <r>
    <s v="04-03-00-019"/>
    <x v="17"/>
    <s v="A-01-01-02-002"/>
    <x v="0"/>
    <s v="01"/>
    <s v="01"/>
    <s v="02"/>
    <s v="002"/>
    <m/>
    <m/>
    <m/>
    <m/>
    <s v="Nación"/>
    <x v="0"/>
    <s v="CSF"/>
    <s v="SALUD"/>
    <n v="76175000"/>
    <n v="0"/>
    <n v="0"/>
    <n v="76175000"/>
    <n v="0"/>
    <n v="40661200"/>
    <n v="35513800"/>
    <n v="40661200"/>
    <n v="40661200"/>
    <n v="40661200"/>
    <n v="40661200"/>
  </r>
  <r>
    <s v="04-03-00-019"/>
    <x v="17"/>
    <s v="A-01-01-02-004"/>
    <x v="0"/>
    <s v="01"/>
    <s v="01"/>
    <s v="02"/>
    <s v="004"/>
    <m/>
    <m/>
    <m/>
    <m/>
    <s v="Nación"/>
    <x v="0"/>
    <s v="CSF"/>
    <s v="CAJAS DE COMPENSACIÓN FAMILIAR"/>
    <n v="46325000"/>
    <n v="0"/>
    <n v="0"/>
    <n v="46325000"/>
    <n v="0"/>
    <n v="24690500"/>
    <n v="21634500"/>
    <n v="24690500"/>
    <n v="24690500"/>
    <n v="24690500"/>
    <n v="24690500"/>
  </r>
  <r>
    <s v="04-03-00-019"/>
    <x v="17"/>
    <s v="A-01-01-02-005"/>
    <x v="0"/>
    <s v="01"/>
    <s v="01"/>
    <s v="02"/>
    <s v="005"/>
    <m/>
    <m/>
    <m/>
    <m/>
    <s v="Nación"/>
    <x v="0"/>
    <s v="CSF"/>
    <s v="APORTES GENERALES AL SISTEMA DE RIESGOS LABORALES"/>
    <n v="14536000"/>
    <n v="0"/>
    <n v="0"/>
    <n v="14536000"/>
    <n v="0"/>
    <n v="7595200"/>
    <n v="6940800"/>
    <n v="7595200"/>
    <n v="7595200"/>
    <n v="7595200"/>
    <n v="7595200"/>
  </r>
  <r>
    <s v="04-03-00-019"/>
    <x v="17"/>
    <s v="A-01-01-02-006"/>
    <x v="0"/>
    <s v="01"/>
    <s v="01"/>
    <s v="02"/>
    <s v="006"/>
    <m/>
    <m/>
    <m/>
    <m/>
    <s v="Nación"/>
    <x v="0"/>
    <s v="CSF"/>
    <s v="APORTES AL ICBF"/>
    <n v="34752000"/>
    <n v="0"/>
    <n v="0"/>
    <n v="34752000"/>
    <n v="0"/>
    <n v="18522600"/>
    <n v="16229400"/>
    <n v="18522600"/>
    <n v="18522600"/>
    <n v="18522600"/>
    <n v="18522600"/>
  </r>
  <r>
    <s v="04-03-00-019"/>
    <x v="17"/>
    <s v="A-01-01-02-007"/>
    <x v="0"/>
    <s v="01"/>
    <s v="01"/>
    <s v="02"/>
    <s v="007"/>
    <m/>
    <m/>
    <m/>
    <m/>
    <s v="Nación"/>
    <x v="0"/>
    <s v="CSF"/>
    <s v="APORTES AL SENA"/>
    <n v="23176000"/>
    <n v="0"/>
    <n v="0"/>
    <n v="23176000"/>
    <n v="0"/>
    <n v="12350300"/>
    <n v="10825700"/>
    <n v="12350300"/>
    <n v="12350300"/>
    <n v="12350300"/>
    <n v="12350300"/>
  </r>
  <r>
    <s v="04-03-00-019"/>
    <x v="17"/>
    <s v="A-01-01-03-001-001"/>
    <x v="0"/>
    <s v="01"/>
    <s v="01"/>
    <s v="03"/>
    <s v="001"/>
    <s v="001"/>
    <m/>
    <m/>
    <m/>
    <s v="Nación"/>
    <x v="0"/>
    <s v="CSF"/>
    <s v="SUELDO DE VACACIONES"/>
    <n v="27212220"/>
    <n v="14000000"/>
    <n v="0"/>
    <n v="41212220"/>
    <n v="0"/>
    <n v="40166775"/>
    <n v="1045445"/>
    <n v="40166775"/>
    <n v="40166775"/>
    <n v="40166775"/>
    <n v="40166775"/>
  </r>
  <r>
    <s v="04-03-00-019"/>
    <x v="17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302881"/>
    <n v="0"/>
    <n v="302881"/>
    <n v="0"/>
    <n v="302881"/>
    <n v="0"/>
    <n v="302881"/>
    <n v="302881"/>
    <n v="302881"/>
    <n v="302881"/>
  </r>
  <r>
    <s v="04-03-00-019"/>
    <x v="17"/>
    <s v="A-01-01-03-001-003"/>
    <x v="0"/>
    <s v="01"/>
    <s v="01"/>
    <s v="03"/>
    <s v="001"/>
    <s v="003"/>
    <m/>
    <m/>
    <m/>
    <s v="Nación"/>
    <x v="0"/>
    <s v="CSF"/>
    <s v="BONIFICACIÓN ESPECIAL DE RECREACIÓN"/>
    <n v="2592450"/>
    <n v="600000"/>
    <n v="0"/>
    <n v="3192450"/>
    <n v="0"/>
    <n v="3131194"/>
    <n v="61256"/>
    <n v="3131194"/>
    <n v="3131194"/>
    <n v="3131194"/>
    <n v="3131194"/>
  </r>
  <r>
    <s v="04-03-00-019"/>
    <x v="17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19"/>
    <x v="17"/>
    <s v="A-02-02-01-003-003"/>
    <x v="0"/>
    <s v="02"/>
    <s v="02"/>
    <s v="01"/>
    <s v="003"/>
    <s v="003"/>
    <m/>
    <m/>
    <m/>
    <s v="Nación"/>
    <x v="0"/>
    <s v="CSF"/>
    <s v="PRODUCTOS DE HORNOS DE COQUE; PRODUCTOS DE REFINACIÓN DE PETRÓLEO Y COMBUSTIBLE NUCLEAR"/>
    <n v="0"/>
    <n v="900000"/>
    <n v="0"/>
    <n v="900000"/>
    <n v="0"/>
    <n v="900000"/>
    <n v="0"/>
    <n v="0"/>
    <n v="0"/>
    <n v="0"/>
    <n v="0"/>
  </r>
  <r>
    <s v="04-03-00-019"/>
    <x v="17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19"/>
    <x v="17"/>
    <s v="A-02-02-02-006-004"/>
    <x v="0"/>
    <s v="02"/>
    <s v="02"/>
    <s v="02"/>
    <s v="006"/>
    <s v="004"/>
    <m/>
    <m/>
    <m/>
    <s v="Propios"/>
    <x v="1"/>
    <s v="CSF"/>
    <s v="SERVICIOS DE TRANSPORTE DE PASAJEROS"/>
    <n v="0"/>
    <n v="518600"/>
    <n v="0"/>
    <n v="518600"/>
    <n v="0"/>
    <n v="518600"/>
    <n v="0"/>
    <n v="205000"/>
    <n v="205000"/>
    <n v="205000"/>
    <n v="205000"/>
  </r>
  <r>
    <s v="04-03-00-019"/>
    <x v="17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45000000"/>
    <n v="0"/>
    <n v="0"/>
    <n v="45000000"/>
    <n v="0"/>
    <n v="45000000"/>
    <n v="0"/>
    <n v="32955612"/>
    <n v="32955612"/>
    <n v="32955612"/>
    <n v="32955612"/>
  </r>
  <r>
    <s v="04-03-00-019"/>
    <x v="17"/>
    <s v="A-02-02-02-007-001"/>
    <x v="0"/>
    <s v="02"/>
    <s v="02"/>
    <s v="02"/>
    <s v="007"/>
    <s v="001"/>
    <m/>
    <m/>
    <m/>
    <s v="Nación"/>
    <x v="0"/>
    <s v="CSF"/>
    <s v="SERVICIOS FINANCIEROS Y SERVICIOS CONEXOS"/>
    <n v="29314800"/>
    <n v="0"/>
    <n v="29314800"/>
    <n v="0"/>
    <n v="0"/>
    <n v="0"/>
    <n v="0"/>
    <n v="0"/>
    <n v="0"/>
    <n v="0"/>
    <n v="0"/>
  </r>
  <r>
    <s v="04-03-00-019"/>
    <x v="17"/>
    <s v="A-02-02-02-007-002"/>
    <x v="0"/>
    <s v="02"/>
    <s v="02"/>
    <s v="02"/>
    <s v="007"/>
    <s v="002"/>
    <m/>
    <m/>
    <m/>
    <s v="Nación"/>
    <x v="0"/>
    <s v="CSF"/>
    <s v="SERVICIOS INMOBILIARIOS"/>
    <n v="29314800"/>
    <n v="0"/>
    <n v="0"/>
    <n v="29314800"/>
    <n v="0"/>
    <n v="29314800"/>
    <n v="0"/>
    <n v="13808268"/>
    <n v="13808268"/>
    <n v="13808268"/>
    <n v="13808268"/>
  </r>
  <r>
    <s v="04-03-00-019"/>
    <x v="17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7800000"/>
    <n v="0"/>
    <n v="0"/>
    <n v="7800000"/>
    <n v="0"/>
    <n v="7800000"/>
    <n v="0"/>
    <n v="2380522"/>
    <n v="2380522"/>
    <n v="2380522"/>
    <n v="2380522"/>
  </r>
  <r>
    <s v="04-03-00-019"/>
    <x v="17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3000000"/>
    <n v="0"/>
    <n v="0"/>
    <n v="3000000"/>
    <n v="0"/>
    <n v="3000000"/>
    <n v="0"/>
    <n v="2338514"/>
    <n v="2338514"/>
    <n v="2338514"/>
    <n v="2338514"/>
  </r>
  <r>
    <s v="04-03-00-019"/>
    <x v="17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19"/>
    <x v="17"/>
    <s v="A-02-02-02-010"/>
    <x v="0"/>
    <s v="02"/>
    <s v="02"/>
    <s v="02"/>
    <s v="010"/>
    <m/>
    <m/>
    <m/>
    <m/>
    <s v="Propios"/>
    <x v="1"/>
    <s v="CSF"/>
    <s v="VIÁTICOS DE LOS FUNCIONARIOS EN COMISIÓN"/>
    <n v="0"/>
    <n v="5557269"/>
    <n v="313600"/>
    <n v="5243669"/>
    <n v="0"/>
    <n v="5243669"/>
    <n v="0"/>
    <n v="1627189"/>
    <n v="1627189"/>
    <n v="1627189"/>
    <n v="1627189"/>
  </r>
  <r>
    <s v="04-03-00-019"/>
    <x v="17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2734986"/>
    <n v="39050"/>
    <n v="2695936"/>
    <n v="0"/>
    <n v="2588689"/>
    <n v="107247"/>
    <n v="2588689"/>
    <n v="1891701"/>
    <n v="1891701"/>
    <n v="1891701"/>
  </r>
  <r>
    <s v="04-03-00-019"/>
    <x v="17"/>
    <s v="A-03-04-02-012-002"/>
    <x v="0"/>
    <s v="03"/>
    <s v="04"/>
    <s v="02"/>
    <s v="012"/>
    <s v="002"/>
    <m/>
    <m/>
    <m/>
    <s v="Nación"/>
    <x v="0"/>
    <s v="CSF"/>
    <s v="LICENCIAS DE MATERNIDAD Y PATERNIDAD (NO DE PENSIONES)"/>
    <n v="0"/>
    <n v="12976236"/>
    <n v="3823974"/>
    <n v="9152262"/>
    <n v="0"/>
    <n v="9152262"/>
    <n v="0"/>
    <n v="9152262"/>
    <n v="9152262"/>
    <n v="9152262"/>
    <n v="9152262"/>
  </r>
  <r>
    <s v="04-03-00-019"/>
    <x v="17"/>
    <s v="A-08-01-02-001"/>
    <x v="0"/>
    <s v="08"/>
    <s v="01"/>
    <s v="02"/>
    <s v="001"/>
    <m/>
    <m/>
    <m/>
    <m/>
    <s v="Nación"/>
    <x v="0"/>
    <s v="CSF"/>
    <s v="IMPUESTO PREDIAL Y SOBRETASA AMBIENTAL"/>
    <n v="0"/>
    <n v="27770000"/>
    <n v="0"/>
    <n v="27770000"/>
    <n v="0"/>
    <n v="27770000"/>
    <n v="0"/>
    <n v="27770000"/>
    <n v="27770000"/>
    <n v="27770000"/>
    <n v="27770000"/>
  </r>
  <r>
    <s v="04-03-00-019"/>
    <x v="17"/>
    <s v="A-08-01-02-003"/>
    <x v="0"/>
    <s v="08"/>
    <s v="01"/>
    <s v="02"/>
    <s v="003"/>
    <m/>
    <m/>
    <m/>
    <m/>
    <s v="Propios"/>
    <x v="1"/>
    <s v="CSF"/>
    <s v="IMPUESTO DE INDUSTRIA Y COMERCIO"/>
    <n v="0"/>
    <n v="33923000"/>
    <n v="0"/>
    <n v="33923000"/>
    <n v="0"/>
    <n v="33923000"/>
    <n v="0"/>
    <n v="33923000"/>
    <n v="33923000"/>
    <n v="33923000"/>
    <n v="33923000"/>
  </r>
  <r>
    <s v="04-03-00-020"/>
    <x v="18"/>
    <s v="A-01-01-01-001-001"/>
    <x v="0"/>
    <s v="01"/>
    <s v="01"/>
    <s v="01"/>
    <s v="001"/>
    <s v="001"/>
    <m/>
    <m/>
    <m/>
    <s v="Nación"/>
    <x v="0"/>
    <s v="CSF"/>
    <s v="SUELDO BÁSICO"/>
    <n v="441394000"/>
    <n v="0"/>
    <n v="0"/>
    <n v="441394000"/>
    <n v="0"/>
    <n v="215038881"/>
    <n v="226355119"/>
    <n v="215038881"/>
    <n v="215038881"/>
    <n v="215038881"/>
    <n v="215038881"/>
  </r>
  <r>
    <s v="04-03-00-020"/>
    <x v="18"/>
    <s v="A-01-01-01-001-004"/>
    <x v="0"/>
    <s v="01"/>
    <s v="01"/>
    <s v="01"/>
    <s v="001"/>
    <s v="004"/>
    <m/>
    <m/>
    <m/>
    <s v="Nación"/>
    <x v="0"/>
    <s v="CSF"/>
    <s v="SUBSIDIO DE ALIMENTACIÓN"/>
    <n v="8650000"/>
    <n v="0"/>
    <n v="0"/>
    <n v="8650000"/>
    <n v="0"/>
    <n v="4045518"/>
    <n v="4604482"/>
    <n v="4045518"/>
    <n v="4045518"/>
    <n v="4045518"/>
    <n v="4045518"/>
  </r>
  <r>
    <s v="04-03-00-020"/>
    <x v="18"/>
    <s v="A-01-01-01-001-005"/>
    <x v="0"/>
    <s v="01"/>
    <s v="01"/>
    <s v="01"/>
    <s v="001"/>
    <s v="005"/>
    <m/>
    <m/>
    <m/>
    <s v="Nación"/>
    <x v="0"/>
    <s v="CSF"/>
    <s v="AUXILIO DE TRANSPORTE "/>
    <n v="10997000"/>
    <n v="0"/>
    <n v="0"/>
    <n v="10997000"/>
    <n v="0"/>
    <n v="5869535"/>
    <n v="5127465"/>
    <n v="5869535"/>
    <n v="5869535"/>
    <n v="5869535"/>
    <n v="5869535"/>
  </r>
  <r>
    <s v="04-03-00-020"/>
    <x v="18"/>
    <s v="A-01-01-01-001-006"/>
    <x v="0"/>
    <s v="01"/>
    <s v="01"/>
    <s v="01"/>
    <s v="001"/>
    <s v="006"/>
    <m/>
    <m/>
    <m/>
    <s v="Nación"/>
    <x v="0"/>
    <s v="CSF"/>
    <s v="PRIMA DE SERVICIO"/>
    <n v="42289000"/>
    <n v="0"/>
    <n v="0"/>
    <n v="42289000"/>
    <n v="0"/>
    <n v="41498528"/>
    <n v="790472"/>
    <n v="41498528"/>
    <n v="41498528"/>
    <n v="41498528"/>
    <n v="41498528"/>
  </r>
  <r>
    <s v="04-03-00-020"/>
    <x v="18"/>
    <s v="A-01-01-01-001-007"/>
    <x v="0"/>
    <s v="01"/>
    <s v="01"/>
    <s v="01"/>
    <s v="001"/>
    <s v="007"/>
    <m/>
    <m/>
    <m/>
    <s v="Nación"/>
    <x v="0"/>
    <s v="CSF"/>
    <s v="BONIFICACIÓN POR SERVICIOS PRESTADOS"/>
    <n v="16093000"/>
    <n v="0"/>
    <n v="0"/>
    <n v="16093000"/>
    <n v="0"/>
    <n v="7426853"/>
    <n v="8666147"/>
    <n v="7426853"/>
    <n v="7426853"/>
    <n v="7426853"/>
    <n v="7426853"/>
  </r>
  <r>
    <s v="04-03-00-020"/>
    <x v="18"/>
    <s v="A-01-01-01-001-009"/>
    <x v="0"/>
    <s v="01"/>
    <s v="01"/>
    <s v="01"/>
    <s v="001"/>
    <s v="009"/>
    <m/>
    <m/>
    <m/>
    <s v="Nación"/>
    <x v="0"/>
    <s v="CSF"/>
    <s v="PRIMA DE NAVIDAD"/>
    <n v="53961000"/>
    <n v="0"/>
    <n v="0"/>
    <n v="53961000"/>
    <n v="0"/>
    <n v="0"/>
    <n v="53961000"/>
    <n v="0"/>
    <n v="0"/>
    <n v="0"/>
    <n v="0"/>
  </r>
  <r>
    <s v="04-03-00-020"/>
    <x v="18"/>
    <s v="A-01-01-01-001-010"/>
    <x v="0"/>
    <s v="01"/>
    <s v="01"/>
    <s v="01"/>
    <s v="001"/>
    <s v="010"/>
    <m/>
    <m/>
    <m/>
    <s v="Nación"/>
    <x v="0"/>
    <s v="CSF"/>
    <s v="PRIMA DE VACACIONES"/>
    <n v="25540000"/>
    <n v="0"/>
    <n v="0"/>
    <n v="25540000"/>
    <n v="0"/>
    <n v="12704397"/>
    <n v="12835603"/>
    <n v="12704397"/>
    <n v="12704397"/>
    <n v="12704397"/>
    <n v="12704397"/>
  </r>
  <r>
    <s v="04-03-00-020"/>
    <x v="18"/>
    <s v="A-01-01-02-001"/>
    <x v="0"/>
    <s v="01"/>
    <s v="01"/>
    <s v="02"/>
    <s v="001"/>
    <m/>
    <m/>
    <m/>
    <m/>
    <s v="Nación"/>
    <x v="0"/>
    <s v="CSF"/>
    <s v="PENSIONES"/>
    <n v="57542000"/>
    <n v="0"/>
    <n v="0"/>
    <n v="57542000"/>
    <n v="0"/>
    <n v="24706600"/>
    <n v="32835400"/>
    <n v="24706600"/>
    <n v="24706600"/>
    <n v="24706600"/>
    <n v="24706600"/>
  </r>
  <r>
    <s v="04-03-00-020"/>
    <x v="18"/>
    <s v="A-01-01-02-002"/>
    <x v="0"/>
    <s v="01"/>
    <s v="01"/>
    <s v="02"/>
    <s v="002"/>
    <m/>
    <m/>
    <m/>
    <m/>
    <s v="Nación"/>
    <x v="0"/>
    <s v="CSF"/>
    <s v="SALUD"/>
    <n v="40674000"/>
    <n v="0"/>
    <n v="0"/>
    <n v="40674000"/>
    <n v="0"/>
    <n v="20226600"/>
    <n v="20447400"/>
    <n v="20226600"/>
    <n v="20226600"/>
    <n v="20226600"/>
    <n v="20226600"/>
  </r>
  <r>
    <s v="04-03-00-020"/>
    <x v="18"/>
    <s v="A-01-01-02-004"/>
    <x v="0"/>
    <s v="01"/>
    <s v="01"/>
    <s v="02"/>
    <s v="004"/>
    <m/>
    <m/>
    <m/>
    <m/>
    <s v="Nación"/>
    <x v="0"/>
    <s v="CSF"/>
    <s v="CAJAS DE COMPENSACIÓN FAMILIAR"/>
    <n v="23570000"/>
    <n v="0"/>
    <n v="0"/>
    <n v="23570000"/>
    <n v="0"/>
    <n v="12005900"/>
    <n v="11564100"/>
    <n v="12005900"/>
    <n v="12005900"/>
    <n v="12005900"/>
    <n v="12005900"/>
  </r>
  <r>
    <s v="04-03-00-020"/>
    <x v="18"/>
    <s v="A-01-01-02-005"/>
    <x v="0"/>
    <s v="01"/>
    <s v="01"/>
    <s v="02"/>
    <s v="005"/>
    <m/>
    <m/>
    <m/>
    <m/>
    <s v="Nación"/>
    <x v="0"/>
    <s v="CSF"/>
    <s v="APORTES GENERALES AL SISTEMA DE RIESGOS LABORALES"/>
    <n v="5139000"/>
    <n v="0"/>
    <n v="0"/>
    <n v="5139000"/>
    <n v="0"/>
    <n v="2469900"/>
    <n v="2669100"/>
    <n v="2469900"/>
    <n v="2469900"/>
    <n v="2469900"/>
    <n v="2469900"/>
  </r>
  <r>
    <s v="04-03-00-020"/>
    <x v="18"/>
    <s v="A-01-01-02-006"/>
    <x v="0"/>
    <s v="01"/>
    <s v="01"/>
    <s v="02"/>
    <s v="006"/>
    <m/>
    <m/>
    <m/>
    <m/>
    <s v="Nación"/>
    <x v="0"/>
    <s v="CSF"/>
    <s v="APORTES AL ICBF"/>
    <n v="17681000"/>
    <n v="0"/>
    <n v="0"/>
    <n v="17681000"/>
    <n v="0"/>
    <n v="9006700"/>
    <n v="8674300"/>
    <n v="9006700"/>
    <n v="9006700"/>
    <n v="9006700"/>
    <n v="9006700"/>
  </r>
  <r>
    <s v="04-03-00-020"/>
    <x v="18"/>
    <s v="A-01-01-02-007"/>
    <x v="0"/>
    <s v="01"/>
    <s v="01"/>
    <s v="02"/>
    <s v="007"/>
    <m/>
    <m/>
    <m/>
    <m/>
    <s v="Nación"/>
    <x v="0"/>
    <s v="CSF"/>
    <s v="APORTES AL SENA"/>
    <n v="11790000"/>
    <n v="0"/>
    <n v="0"/>
    <n v="11790000"/>
    <n v="0"/>
    <n v="6005900"/>
    <n v="5784100"/>
    <n v="6005900"/>
    <n v="6005900"/>
    <n v="6005900"/>
    <n v="6005900"/>
  </r>
  <r>
    <s v="04-03-00-020"/>
    <x v="18"/>
    <s v="A-01-01-03-001-001"/>
    <x v="0"/>
    <s v="01"/>
    <s v="01"/>
    <s v="03"/>
    <s v="001"/>
    <s v="001"/>
    <m/>
    <m/>
    <m/>
    <s v="Nación"/>
    <x v="0"/>
    <s v="CSF"/>
    <s v="SUELDO DE VACACIONES"/>
    <n v="16352910"/>
    <n v="0"/>
    <n v="0"/>
    <n v="16352910"/>
    <n v="0"/>
    <n v="10171112"/>
    <n v="6181798"/>
    <n v="10171112"/>
    <n v="10171112"/>
    <n v="10171112"/>
    <n v="10171112"/>
  </r>
  <r>
    <s v="04-03-00-020"/>
    <x v="18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1349625"/>
    <n v="0"/>
    <n v="1349625"/>
    <n v="0"/>
    <n v="1349625"/>
    <n v="0"/>
    <n v="1349625"/>
    <n v="1349625"/>
    <n v="1349625"/>
    <n v="1349625"/>
  </r>
  <r>
    <s v="04-03-00-020"/>
    <x v="18"/>
    <s v="A-01-01-03-001-003"/>
    <x v="0"/>
    <s v="01"/>
    <s v="01"/>
    <s v="03"/>
    <s v="001"/>
    <s v="003"/>
    <m/>
    <m/>
    <m/>
    <s v="Nación"/>
    <x v="0"/>
    <s v="CSF"/>
    <s v="BONIFICACIÓN ESPECIAL DE RECREACIÓN"/>
    <n v="1380330"/>
    <n v="0"/>
    <n v="0"/>
    <n v="1380330"/>
    <n v="0"/>
    <n v="963288"/>
    <n v="417042"/>
    <n v="963288"/>
    <n v="963288"/>
    <n v="963288"/>
    <n v="963288"/>
  </r>
  <r>
    <s v="04-03-00-020"/>
    <x v="18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20"/>
    <x v="18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20"/>
    <x v="18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37000000"/>
    <n v="0"/>
    <n v="0"/>
    <n v="37000000"/>
    <n v="0"/>
    <n v="37000000"/>
    <n v="0"/>
    <n v="18315403"/>
    <n v="18315403"/>
    <n v="18315403"/>
    <n v="18315403"/>
  </r>
  <r>
    <s v="04-03-00-020"/>
    <x v="18"/>
    <s v="A-02-02-02-007-001"/>
    <x v="0"/>
    <s v="02"/>
    <s v="02"/>
    <s v="02"/>
    <s v="007"/>
    <s v="001"/>
    <m/>
    <m/>
    <m/>
    <s v="Nación"/>
    <x v="0"/>
    <s v="CSF"/>
    <s v="SERVICIOS FINANCIEROS Y SERVICIOS CONEXOS"/>
    <n v="28240000"/>
    <n v="0"/>
    <n v="28240000"/>
    <n v="0"/>
    <n v="0"/>
    <n v="0"/>
    <n v="0"/>
    <n v="0"/>
    <n v="0"/>
    <n v="0"/>
    <n v="0"/>
  </r>
  <r>
    <s v="04-03-00-020"/>
    <x v="18"/>
    <s v="A-02-02-02-007-002"/>
    <x v="0"/>
    <s v="02"/>
    <s v="02"/>
    <s v="02"/>
    <s v="007"/>
    <s v="002"/>
    <m/>
    <m/>
    <m/>
    <s v="Nación"/>
    <x v="0"/>
    <s v="CSF"/>
    <s v="SERVICIOS INMOBILIARIOS"/>
    <n v="28240000"/>
    <n v="0"/>
    <n v="0"/>
    <n v="28240000"/>
    <n v="0"/>
    <n v="28240000"/>
    <n v="0"/>
    <n v="28240000"/>
    <n v="13066667"/>
    <n v="13066667"/>
    <n v="13066667"/>
  </r>
  <r>
    <s v="04-03-00-020"/>
    <x v="18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350000"/>
    <n v="0"/>
    <n v="0"/>
    <n v="350000"/>
    <n v="0"/>
    <n v="350000"/>
    <n v="0"/>
    <n v="195107"/>
    <n v="195107"/>
    <n v="195107"/>
    <n v="195107"/>
  </r>
  <r>
    <s v="04-03-00-020"/>
    <x v="18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100000"/>
    <n v="0"/>
    <n v="0"/>
    <n v="1100000"/>
    <n v="0"/>
    <n v="1100000"/>
    <n v="0"/>
    <n v="797173"/>
    <n v="780093"/>
    <n v="780093"/>
    <n v="780093"/>
  </r>
  <r>
    <s v="04-03-00-020"/>
    <x v="18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516640"/>
    <n v="0"/>
    <n v="516640"/>
    <n v="0"/>
    <n v="516640"/>
    <n v="0"/>
    <n v="516640"/>
    <n v="516640"/>
    <n v="516640"/>
    <n v="516640"/>
  </r>
  <r>
    <s v="04-03-00-020"/>
    <x v="18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949505"/>
    <n v="0"/>
    <n v="1949505"/>
    <n v="0"/>
    <n v="1861725"/>
    <n v="87780"/>
    <n v="1861725"/>
    <n v="1861725"/>
    <n v="1861725"/>
    <n v="1861725"/>
  </r>
  <r>
    <s v="04-03-00-020"/>
    <x v="18"/>
    <s v="A-08-01-02-001"/>
    <x v="0"/>
    <s v="08"/>
    <s v="01"/>
    <s v="02"/>
    <s v="001"/>
    <m/>
    <m/>
    <m/>
    <m/>
    <s v="Nación"/>
    <x v="0"/>
    <s v="CSF"/>
    <s v="IMPUESTO PREDIAL Y SOBRETASA AMBIENTAL"/>
    <n v="0"/>
    <n v="6769999"/>
    <n v="443934"/>
    <n v="6326065"/>
    <n v="0"/>
    <n v="6326065"/>
    <n v="0"/>
    <n v="6326065"/>
    <n v="6326065"/>
    <n v="6326065"/>
    <n v="6326065"/>
  </r>
  <r>
    <s v="04-03-00-021"/>
    <x v="19"/>
    <s v="A-01-01-01-001-001"/>
    <x v="0"/>
    <s v="01"/>
    <s v="01"/>
    <s v="01"/>
    <s v="001"/>
    <s v="001"/>
    <m/>
    <m/>
    <m/>
    <s v="Nación"/>
    <x v="0"/>
    <s v="CSF"/>
    <s v="SUELDO BÁSICO"/>
    <n v="511341000"/>
    <n v="0"/>
    <n v="0"/>
    <n v="511341000"/>
    <n v="0"/>
    <n v="289564137"/>
    <n v="221776863"/>
    <n v="289564137"/>
    <n v="289564137"/>
    <n v="289564137"/>
    <n v="289564137"/>
  </r>
  <r>
    <s v="04-03-00-021"/>
    <x v="19"/>
    <s v="A-01-01-01-001-004"/>
    <x v="0"/>
    <s v="01"/>
    <s v="01"/>
    <s v="01"/>
    <s v="001"/>
    <s v="004"/>
    <m/>
    <m/>
    <m/>
    <s v="Nación"/>
    <x v="0"/>
    <s v="CSF"/>
    <s v="SUBSIDIO DE ALIMENTACIÓN"/>
    <n v="11592000"/>
    <n v="0"/>
    <n v="0"/>
    <n v="11592000"/>
    <n v="0"/>
    <n v="7184958"/>
    <n v="4407042"/>
    <n v="7184958"/>
    <n v="7184958"/>
    <n v="7184958"/>
    <n v="7184958"/>
  </r>
  <r>
    <s v="04-03-00-021"/>
    <x v="19"/>
    <s v="A-01-01-01-001-005"/>
    <x v="0"/>
    <s v="01"/>
    <s v="01"/>
    <s v="01"/>
    <s v="001"/>
    <s v="005"/>
    <m/>
    <m/>
    <m/>
    <s v="Nación"/>
    <x v="0"/>
    <s v="CSF"/>
    <s v="AUXILIO DE TRANSPORTE "/>
    <n v="14794000"/>
    <n v="0"/>
    <n v="0"/>
    <n v="14794000"/>
    <n v="0"/>
    <n v="10086549"/>
    <n v="4707451"/>
    <n v="10086549"/>
    <n v="10086549"/>
    <n v="10086549"/>
    <n v="10086549"/>
  </r>
  <r>
    <s v="04-03-00-021"/>
    <x v="19"/>
    <s v="A-01-01-01-001-006"/>
    <x v="0"/>
    <s v="01"/>
    <s v="01"/>
    <s v="01"/>
    <s v="001"/>
    <s v="006"/>
    <m/>
    <m/>
    <m/>
    <s v="Nación"/>
    <x v="0"/>
    <s v="CSF"/>
    <s v="PRIMA DE SERVICIO"/>
    <n v="45545000"/>
    <n v="10061236"/>
    <n v="0"/>
    <n v="55606236"/>
    <n v="0"/>
    <n v="55606236"/>
    <n v="0"/>
    <n v="55606236"/>
    <n v="55606236"/>
    <n v="55606236"/>
    <n v="55606236"/>
  </r>
  <r>
    <s v="04-03-00-021"/>
    <x v="19"/>
    <s v="A-01-01-01-001-007"/>
    <x v="0"/>
    <s v="01"/>
    <s v="01"/>
    <s v="01"/>
    <s v="001"/>
    <s v="007"/>
    <m/>
    <m/>
    <m/>
    <s v="Nación"/>
    <x v="0"/>
    <s v="CSF"/>
    <s v="BONIFICACIÓN POR SERVICIOS PRESTADOS"/>
    <n v="17712000"/>
    <n v="0"/>
    <n v="0"/>
    <n v="17712000"/>
    <n v="0"/>
    <n v="11524854"/>
    <n v="6187146"/>
    <n v="11524854"/>
    <n v="11524854"/>
    <n v="11524854"/>
    <n v="11524854"/>
  </r>
  <r>
    <s v="04-03-00-021"/>
    <x v="19"/>
    <s v="A-01-01-01-001-009"/>
    <x v="0"/>
    <s v="01"/>
    <s v="01"/>
    <s v="01"/>
    <s v="001"/>
    <s v="009"/>
    <m/>
    <m/>
    <m/>
    <s v="Nación"/>
    <x v="0"/>
    <s v="CSF"/>
    <s v="PRIMA DE NAVIDAD"/>
    <n v="62796000"/>
    <n v="0"/>
    <n v="0"/>
    <n v="62796000"/>
    <n v="0"/>
    <n v="1199811"/>
    <n v="61596189"/>
    <n v="1199811"/>
    <n v="1199811"/>
    <n v="1199811"/>
    <n v="1199811"/>
  </r>
  <r>
    <s v="04-03-00-021"/>
    <x v="19"/>
    <s v="A-01-01-01-001-010"/>
    <x v="0"/>
    <s v="01"/>
    <s v="01"/>
    <s v="01"/>
    <s v="001"/>
    <s v="010"/>
    <m/>
    <m/>
    <m/>
    <s v="Nación"/>
    <x v="0"/>
    <s v="CSF"/>
    <s v="PRIMA DE VACACIONES"/>
    <n v="31970000"/>
    <n v="0"/>
    <n v="0"/>
    <n v="31970000"/>
    <n v="0"/>
    <n v="16862936"/>
    <n v="15107064"/>
    <n v="16862936"/>
    <n v="16862936"/>
    <n v="16862936"/>
    <n v="16862936"/>
  </r>
  <r>
    <s v="04-03-00-021"/>
    <x v="19"/>
    <s v="A-01-01-02-001"/>
    <x v="0"/>
    <s v="01"/>
    <s v="01"/>
    <s v="02"/>
    <s v="001"/>
    <m/>
    <m/>
    <m/>
    <m/>
    <s v="Nación"/>
    <x v="0"/>
    <s v="CSF"/>
    <s v="PENSIONES"/>
    <n v="66898000"/>
    <n v="0"/>
    <n v="0"/>
    <n v="66898000"/>
    <n v="0"/>
    <n v="34087400"/>
    <n v="32810600"/>
    <n v="34087400"/>
    <n v="34087400"/>
    <n v="34087400"/>
    <n v="34087400"/>
  </r>
  <r>
    <s v="04-03-00-021"/>
    <x v="19"/>
    <s v="A-01-01-02-002"/>
    <x v="0"/>
    <s v="01"/>
    <s v="01"/>
    <s v="02"/>
    <s v="002"/>
    <m/>
    <m/>
    <m/>
    <m/>
    <s v="Nación"/>
    <x v="0"/>
    <s v="CSF"/>
    <s v="SALUD"/>
    <n v="45853000"/>
    <n v="0"/>
    <n v="0"/>
    <n v="45853000"/>
    <n v="0"/>
    <n v="27734600"/>
    <n v="18118400"/>
    <n v="27734600"/>
    <n v="27734600"/>
    <n v="27734600"/>
    <n v="27734600"/>
  </r>
  <r>
    <s v="04-03-00-021"/>
    <x v="19"/>
    <s v="A-01-01-02-004"/>
    <x v="0"/>
    <s v="01"/>
    <s v="01"/>
    <s v="02"/>
    <s v="004"/>
    <m/>
    <m/>
    <m/>
    <m/>
    <s v="Nación"/>
    <x v="0"/>
    <s v="CSF"/>
    <s v="CAJAS DE COMPENSACIÓN FAMILIAR"/>
    <n v="29369000"/>
    <n v="0"/>
    <n v="0"/>
    <n v="29369000"/>
    <n v="0"/>
    <n v="16491000"/>
    <n v="12878000"/>
    <n v="16491000"/>
    <n v="16491000"/>
    <n v="16491000"/>
    <n v="16491000"/>
  </r>
  <r>
    <s v="04-03-00-021"/>
    <x v="19"/>
    <s v="A-01-01-02-005"/>
    <x v="0"/>
    <s v="01"/>
    <s v="01"/>
    <s v="02"/>
    <s v="005"/>
    <m/>
    <m/>
    <m/>
    <m/>
    <s v="Nación"/>
    <x v="0"/>
    <s v="CSF"/>
    <s v="APORTES GENERALES AL SISTEMA DE RIESGOS LABORALES"/>
    <n v="5798000"/>
    <n v="0"/>
    <n v="0"/>
    <n v="5798000"/>
    <n v="0"/>
    <n v="4163300"/>
    <n v="1634700"/>
    <n v="4163300"/>
    <n v="4163300"/>
    <n v="4163300"/>
    <n v="4163300"/>
  </r>
  <r>
    <s v="04-03-00-021"/>
    <x v="19"/>
    <s v="A-01-01-02-006"/>
    <x v="0"/>
    <s v="01"/>
    <s v="01"/>
    <s v="02"/>
    <s v="006"/>
    <m/>
    <m/>
    <m/>
    <m/>
    <s v="Nación"/>
    <x v="0"/>
    <s v="CSF"/>
    <s v="APORTES AL ICBF"/>
    <n v="22032000"/>
    <n v="0"/>
    <n v="0"/>
    <n v="22032000"/>
    <n v="0"/>
    <n v="12371900"/>
    <n v="9660100"/>
    <n v="12371900"/>
    <n v="12371900"/>
    <n v="12371900"/>
    <n v="12371900"/>
  </r>
  <r>
    <s v="04-03-00-021"/>
    <x v="19"/>
    <s v="A-01-01-02-007"/>
    <x v="0"/>
    <s v="01"/>
    <s v="01"/>
    <s v="02"/>
    <s v="007"/>
    <m/>
    <m/>
    <m/>
    <m/>
    <s v="Nación"/>
    <x v="0"/>
    <s v="CSF"/>
    <s v="APORTES AL SENA"/>
    <n v="14691000"/>
    <n v="0"/>
    <n v="0"/>
    <n v="14691000"/>
    <n v="0"/>
    <n v="8248700"/>
    <n v="6442300"/>
    <n v="8248700"/>
    <n v="8248700"/>
    <n v="8248700"/>
    <n v="8248700"/>
  </r>
  <r>
    <s v="04-03-00-021"/>
    <x v="19"/>
    <s v="A-01-01-03-001-001"/>
    <x v="0"/>
    <s v="01"/>
    <s v="01"/>
    <s v="03"/>
    <s v="001"/>
    <s v="001"/>
    <m/>
    <m/>
    <m/>
    <s v="Nación"/>
    <x v="0"/>
    <s v="CSF"/>
    <s v="SUELDO DE VACACIONES"/>
    <n v="18122580"/>
    <n v="0"/>
    <n v="0"/>
    <n v="18122580"/>
    <n v="0"/>
    <n v="12480686"/>
    <n v="5641894"/>
    <n v="12480686"/>
    <n v="12480686"/>
    <n v="12480686"/>
    <n v="12480686"/>
  </r>
  <r>
    <s v="04-03-00-021"/>
    <x v="19"/>
    <s v="A-01-01-03-001-002"/>
    <x v="0"/>
    <s v="01"/>
    <s v="01"/>
    <s v="03"/>
    <s v="001"/>
    <s v="002"/>
    <m/>
    <m/>
    <m/>
    <s v="Nación"/>
    <x v="0"/>
    <s v="CSF"/>
    <s v="INDEMNIZACIÓN POR VACACIONES"/>
    <n v="0"/>
    <n v="7098195"/>
    <n v="0"/>
    <n v="7098195"/>
    <n v="0"/>
    <n v="7098195"/>
    <n v="0"/>
    <n v="7098195"/>
    <n v="7098195"/>
    <n v="7098195"/>
    <n v="7098195"/>
  </r>
  <r>
    <s v="04-03-00-021"/>
    <x v="19"/>
    <s v="A-01-01-03-001-003"/>
    <x v="0"/>
    <s v="01"/>
    <s v="01"/>
    <s v="03"/>
    <s v="001"/>
    <s v="003"/>
    <m/>
    <m/>
    <m/>
    <s v="Nación"/>
    <x v="0"/>
    <s v="CSF"/>
    <s v="BONIFICACIÓN ESPECIAL DE RECREACIÓN"/>
    <n v="1685880"/>
    <n v="0"/>
    <n v="0"/>
    <n v="1685880"/>
    <n v="0"/>
    <n v="1583453"/>
    <n v="102427"/>
    <n v="1583453"/>
    <n v="1583453"/>
    <n v="1583453"/>
    <n v="1583453"/>
  </r>
  <r>
    <s v="04-03-00-021"/>
    <x v="19"/>
    <s v="A-01-01-03-002"/>
    <x v="0"/>
    <s v="01"/>
    <s v="01"/>
    <s v="03"/>
    <s v="002"/>
    <m/>
    <m/>
    <m/>
    <m/>
    <s v="Nación"/>
    <x v="0"/>
    <s v="CSF"/>
    <s v="PRIMA TÉCNICA NO SALARIAL"/>
    <n v="16936290"/>
    <n v="0"/>
    <n v="0"/>
    <n v="16936290"/>
    <n v="0"/>
    <n v="14129802"/>
    <n v="2806488"/>
    <n v="14129802"/>
    <n v="14129802"/>
    <n v="14129802"/>
    <n v="14129802"/>
  </r>
  <r>
    <s v="04-03-00-021"/>
    <x v="19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0000"/>
    <n v="0"/>
    <n v="70000"/>
    <n v="0"/>
    <n v="0"/>
    <n v="70000"/>
    <n v="0"/>
    <n v="0"/>
    <n v="0"/>
    <n v="0"/>
  </r>
  <r>
    <s v="04-03-00-021"/>
    <x v="19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21000000"/>
    <n v="0"/>
    <n v="0"/>
    <n v="21000000"/>
    <n v="0"/>
    <n v="21000000"/>
    <n v="0"/>
    <n v="9183175"/>
    <n v="9183175"/>
    <n v="9183175"/>
    <n v="9183175"/>
  </r>
  <r>
    <s v="04-03-00-021"/>
    <x v="19"/>
    <s v="A-02-02-02-007-001"/>
    <x v="0"/>
    <s v="02"/>
    <s v="02"/>
    <s v="02"/>
    <s v="007"/>
    <s v="001"/>
    <m/>
    <m/>
    <m/>
    <s v="Nación"/>
    <x v="0"/>
    <s v="CSF"/>
    <s v="SERVICIOS FINANCIEROS Y SERVICIOS CONEXOS"/>
    <n v="2100000"/>
    <n v="0"/>
    <n v="2100000"/>
    <n v="0"/>
    <n v="0"/>
    <n v="0"/>
    <n v="0"/>
    <n v="0"/>
    <n v="0"/>
    <n v="0"/>
    <n v="0"/>
  </r>
  <r>
    <s v="04-03-00-021"/>
    <x v="19"/>
    <s v="A-02-02-02-007-002"/>
    <x v="0"/>
    <s v="02"/>
    <s v="02"/>
    <s v="02"/>
    <s v="007"/>
    <s v="002"/>
    <m/>
    <m/>
    <m/>
    <s v="Nación"/>
    <x v="0"/>
    <s v="CSF"/>
    <s v="SERVICIOS INMOBILIARIOS"/>
    <n v="0"/>
    <n v="2100000"/>
    <n v="0"/>
    <n v="2100000"/>
    <n v="0"/>
    <n v="2100000"/>
    <n v="0"/>
    <n v="2100000"/>
    <n v="0"/>
    <n v="0"/>
    <n v="0"/>
  </r>
  <r>
    <s v="04-03-00-021"/>
    <x v="19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2000000"/>
    <n v="0"/>
    <n v="0"/>
    <n v="2000000"/>
    <n v="0"/>
    <n v="2000000"/>
    <n v="0"/>
    <n v="928200"/>
    <n v="928200"/>
    <n v="928200"/>
    <n v="928200"/>
  </r>
  <r>
    <s v="04-03-00-021"/>
    <x v="19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800000"/>
    <n v="0"/>
    <n v="0"/>
    <n v="800000"/>
    <n v="0"/>
    <n v="800000"/>
    <n v="0"/>
    <n v="365626"/>
    <n v="365626"/>
    <n v="365626"/>
    <n v="365626"/>
  </r>
  <r>
    <s v="04-03-00-021"/>
    <x v="19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21"/>
    <x v="19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934611"/>
    <n v="0"/>
    <n v="934611"/>
    <n v="0"/>
    <n v="913741"/>
    <n v="20870"/>
    <n v="913741"/>
    <n v="913741"/>
    <n v="913741"/>
    <n v="913741"/>
  </r>
  <r>
    <s v="04-03-00-021"/>
    <x v="19"/>
    <s v="A-08-01-02-001"/>
    <x v="0"/>
    <s v="08"/>
    <s v="01"/>
    <s v="02"/>
    <s v="001"/>
    <m/>
    <m/>
    <m/>
    <m/>
    <s v="Nación"/>
    <x v="0"/>
    <s v="CSF"/>
    <s v="IMPUESTO PREDIAL Y SOBRETASA AMBIENTAL"/>
    <n v="0"/>
    <n v="11829000"/>
    <n v="0"/>
    <n v="11829000"/>
    <n v="0"/>
    <n v="11829000"/>
    <n v="0"/>
    <n v="11829000"/>
    <n v="11829000"/>
    <n v="11829000"/>
    <n v="11829000"/>
  </r>
  <r>
    <s v="04-03-00-021"/>
    <x v="19"/>
    <s v="A-08-01-02-003"/>
    <x v="0"/>
    <s v="08"/>
    <s v="01"/>
    <s v="02"/>
    <s v="003"/>
    <m/>
    <m/>
    <m/>
    <m/>
    <s v="Propios"/>
    <x v="1"/>
    <s v="CSF"/>
    <s v="IMPUESTO DE INDUSTRIA Y COMERCIO"/>
    <n v="0"/>
    <n v="1676000"/>
    <n v="0"/>
    <n v="1676000"/>
    <n v="0"/>
    <n v="1632000"/>
    <n v="44000"/>
    <n v="1632000"/>
    <n v="1632000"/>
    <n v="1632000"/>
    <n v="1632000"/>
  </r>
  <r>
    <s v="04-03-00-022"/>
    <x v="20"/>
    <s v="A-01-01-01-001-001"/>
    <x v="0"/>
    <s v="01"/>
    <s v="01"/>
    <s v="01"/>
    <s v="001"/>
    <s v="001"/>
    <m/>
    <m/>
    <m/>
    <s v="Nación"/>
    <x v="0"/>
    <s v="CSF"/>
    <s v="SUELDO BÁSICO"/>
    <n v="907874000"/>
    <n v="0"/>
    <n v="0"/>
    <n v="907874000"/>
    <n v="0"/>
    <n v="469077294"/>
    <n v="438796706"/>
    <n v="469077294"/>
    <n v="469077294"/>
    <n v="469077294"/>
    <n v="469077294"/>
  </r>
  <r>
    <s v="04-03-00-022"/>
    <x v="20"/>
    <s v="A-01-01-01-001-004"/>
    <x v="0"/>
    <s v="01"/>
    <s v="01"/>
    <s v="01"/>
    <s v="001"/>
    <s v="004"/>
    <m/>
    <m/>
    <m/>
    <s v="Nación"/>
    <x v="0"/>
    <s v="CSF"/>
    <s v="SUBSIDIO DE ALIMENTACIÓN"/>
    <n v="23345000"/>
    <n v="0"/>
    <n v="0"/>
    <n v="23345000"/>
    <n v="0"/>
    <n v="12946072"/>
    <n v="10398928"/>
    <n v="12946072"/>
    <n v="12946072"/>
    <n v="12946072"/>
    <n v="12946072"/>
  </r>
  <r>
    <s v="04-03-00-022"/>
    <x v="20"/>
    <s v="A-01-01-01-001-005"/>
    <x v="0"/>
    <s v="01"/>
    <s v="01"/>
    <s v="01"/>
    <s v="001"/>
    <s v="005"/>
    <m/>
    <m/>
    <m/>
    <s v="Nación"/>
    <x v="0"/>
    <s v="CSF"/>
    <s v="AUXILIO DE TRANSPORTE "/>
    <n v="33136000"/>
    <n v="0"/>
    <n v="0"/>
    <n v="33136000"/>
    <n v="0"/>
    <n v="18989695"/>
    <n v="14146305"/>
    <n v="18989695"/>
    <n v="18989695"/>
    <n v="18989695"/>
    <n v="18989695"/>
  </r>
  <r>
    <s v="04-03-00-022"/>
    <x v="20"/>
    <s v="A-01-01-01-001-006"/>
    <x v="0"/>
    <s v="01"/>
    <s v="01"/>
    <s v="01"/>
    <s v="001"/>
    <s v="006"/>
    <m/>
    <m/>
    <m/>
    <s v="Nación"/>
    <x v="0"/>
    <s v="CSF"/>
    <s v="PRIMA DE SERVICIO"/>
    <n v="89026000"/>
    <n v="6502001"/>
    <n v="0"/>
    <n v="95528001"/>
    <n v="0"/>
    <n v="94428001"/>
    <n v="1100000"/>
    <n v="94428001"/>
    <n v="94428001"/>
    <n v="94428001"/>
    <n v="94428001"/>
  </r>
  <r>
    <s v="04-03-00-022"/>
    <x v="20"/>
    <s v="A-01-01-01-001-007"/>
    <x v="0"/>
    <s v="01"/>
    <s v="01"/>
    <s v="01"/>
    <s v="001"/>
    <s v="007"/>
    <m/>
    <m/>
    <m/>
    <s v="Nación"/>
    <x v="0"/>
    <s v="CSF"/>
    <s v="BONIFICACIÓN POR SERVICIOS PRESTADOS"/>
    <n v="32810000"/>
    <n v="0"/>
    <n v="0"/>
    <n v="32810000"/>
    <n v="0"/>
    <n v="15805595"/>
    <n v="17004405"/>
    <n v="15805595"/>
    <n v="15805595"/>
    <n v="15805595"/>
    <n v="15805595"/>
  </r>
  <r>
    <s v="04-03-00-022"/>
    <x v="20"/>
    <s v="A-01-01-01-001-009"/>
    <x v="0"/>
    <s v="01"/>
    <s v="01"/>
    <s v="01"/>
    <s v="001"/>
    <s v="009"/>
    <m/>
    <m/>
    <m/>
    <s v="Nación"/>
    <x v="0"/>
    <s v="CSF"/>
    <s v="PRIMA DE NAVIDAD"/>
    <n v="116976000"/>
    <n v="0"/>
    <n v="0"/>
    <n v="116976000"/>
    <n v="0"/>
    <n v="0"/>
    <n v="116976000"/>
    <n v="0"/>
    <n v="0"/>
    <n v="0"/>
    <n v="0"/>
  </r>
  <r>
    <s v="04-03-00-022"/>
    <x v="20"/>
    <s v="A-01-01-01-001-010"/>
    <x v="0"/>
    <s v="01"/>
    <s v="01"/>
    <s v="01"/>
    <s v="001"/>
    <s v="010"/>
    <m/>
    <m/>
    <m/>
    <s v="Nación"/>
    <x v="0"/>
    <s v="CSF"/>
    <s v="PRIMA DE VACACIONES"/>
    <n v="67970000"/>
    <n v="0"/>
    <n v="0"/>
    <n v="67970000"/>
    <n v="0"/>
    <n v="30246444"/>
    <n v="37723556"/>
    <n v="30246444"/>
    <n v="30246444"/>
    <n v="30246444"/>
    <n v="30246444"/>
  </r>
  <r>
    <s v="04-03-00-022"/>
    <x v="20"/>
    <s v="A-01-01-02-001"/>
    <x v="0"/>
    <s v="01"/>
    <s v="01"/>
    <s v="02"/>
    <s v="001"/>
    <m/>
    <m/>
    <m/>
    <m/>
    <s v="Nación"/>
    <x v="0"/>
    <s v="CSF"/>
    <s v="PENSIONES"/>
    <n v="120336000"/>
    <n v="0"/>
    <n v="0"/>
    <n v="120336000"/>
    <n v="0"/>
    <n v="53410000"/>
    <n v="66926000"/>
    <n v="53410000"/>
    <n v="53410000"/>
    <n v="53410000"/>
    <n v="53410000"/>
  </r>
  <r>
    <s v="04-03-00-022"/>
    <x v="20"/>
    <s v="A-01-01-02-002"/>
    <x v="0"/>
    <s v="01"/>
    <s v="01"/>
    <s v="02"/>
    <s v="002"/>
    <m/>
    <m/>
    <m/>
    <m/>
    <s v="Nación"/>
    <x v="0"/>
    <s v="CSF"/>
    <s v="SALUD"/>
    <n v="83380000"/>
    <n v="0"/>
    <n v="0"/>
    <n v="83380000"/>
    <n v="0"/>
    <n v="43939800"/>
    <n v="39440200"/>
    <n v="43939800"/>
    <n v="43939800"/>
    <n v="43939800"/>
    <n v="43939800"/>
  </r>
  <r>
    <s v="04-03-00-022"/>
    <x v="20"/>
    <s v="A-01-01-02-004"/>
    <x v="0"/>
    <s v="01"/>
    <s v="01"/>
    <s v="02"/>
    <s v="004"/>
    <m/>
    <m/>
    <m/>
    <m/>
    <s v="Nación"/>
    <x v="0"/>
    <s v="CSF"/>
    <s v="CAJAS DE COMPENSACIÓN FAMILIAR"/>
    <n v="50549000"/>
    <n v="0"/>
    <n v="0"/>
    <n v="50549000"/>
    <n v="0"/>
    <n v="28193000"/>
    <n v="22356000"/>
    <n v="28193000"/>
    <n v="28193000"/>
    <n v="28193000"/>
    <n v="28193000"/>
  </r>
  <r>
    <s v="04-03-00-022"/>
    <x v="20"/>
    <s v="A-01-01-02-005"/>
    <x v="0"/>
    <s v="01"/>
    <s v="01"/>
    <s v="02"/>
    <s v="005"/>
    <m/>
    <m/>
    <m/>
    <m/>
    <s v="Nación"/>
    <x v="0"/>
    <s v="CSF"/>
    <s v="APORTES GENERALES AL SISTEMA DE RIESGOS LABORALES"/>
    <n v="14170000"/>
    <n v="0"/>
    <n v="0"/>
    <n v="14170000"/>
    <n v="0"/>
    <n v="7387900"/>
    <n v="6782100"/>
    <n v="7387900"/>
    <n v="7387900"/>
    <n v="7387900"/>
    <n v="7387900"/>
  </r>
  <r>
    <s v="04-03-00-022"/>
    <x v="20"/>
    <s v="A-01-01-02-006"/>
    <x v="0"/>
    <s v="01"/>
    <s v="01"/>
    <s v="02"/>
    <s v="006"/>
    <m/>
    <m/>
    <m/>
    <m/>
    <s v="Nación"/>
    <x v="0"/>
    <s v="CSF"/>
    <s v="APORTES AL ICBF"/>
    <n v="37920000"/>
    <n v="0"/>
    <n v="0"/>
    <n v="37920000"/>
    <n v="0"/>
    <n v="21149200"/>
    <n v="16770800"/>
    <n v="21149200"/>
    <n v="21149200"/>
    <n v="21149200"/>
    <n v="21149200"/>
  </r>
  <r>
    <s v="04-03-00-022"/>
    <x v="20"/>
    <s v="A-01-01-02-007"/>
    <x v="0"/>
    <s v="01"/>
    <s v="01"/>
    <s v="02"/>
    <s v="007"/>
    <m/>
    <m/>
    <m/>
    <m/>
    <s v="Nación"/>
    <x v="0"/>
    <s v="CSF"/>
    <s v="APORTES AL SENA"/>
    <n v="25286000"/>
    <n v="0"/>
    <n v="0"/>
    <n v="25286000"/>
    <n v="0"/>
    <n v="14102600"/>
    <n v="11183400"/>
    <n v="14102600"/>
    <n v="14102600"/>
    <n v="14102600"/>
    <n v="14102600"/>
  </r>
  <r>
    <s v="04-03-00-022"/>
    <x v="20"/>
    <s v="A-01-01-03-001-001"/>
    <x v="0"/>
    <s v="01"/>
    <s v="01"/>
    <s v="03"/>
    <s v="001"/>
    <s v="001"/>
    <m/>
    <m/>
    <m/>
    <s v="Nación"/>
    <x v="0"/>
    <s v="CSF"/>
    <s v="SUELDO DE VACACIONES"/>
    <n v="33791310"/>
    <n v="0"/>
    <n v="2006560"/>
    <n v="31784750"/>
    <n v="0"/>
    <n v="30650518"/>
    <n v="1134232"/>
    <n v="30650518"/>
    <n v="30650518"/>
    <n v="30650518"/>
    <n v="30650518"/>
  </r>
  <r>
    <s v="04-03-00-022"/>
    <x v="20"/>
    <s v="A-01-01-03-001-003"/>
    <x v="0"/>
    <s v="01"/>
    <s v="01"/>
    <s v="03"/>
    <s v="001"/>
    <s v="003"/>
    <m/>
    <m/>
    <m/>
    <s v="Nación"/>
    <x v="0"/>
    <s v="CSF"/>
    <s v="BONIFICACIÓN ESPECIAL DE RECREACIÓN"/>
    <n v="3394440"/>
    <n v="0"/>
    <n v="0"/>
    <n v="3394440"/>
    <n v="0"/>
    <n v="2348420"/>
    <n v="1046020"/>
    <n v="2348420"/>
    <n v="2348420"/>
    <n v="2348420"/>
    <n v="2348420"/>
  </r>
  <r>
    <s v="04-03-00-022"/>
    <x v="20"/>
    <s v="A-02-02-01-003-002"/>
    <x v="0"/>
    <s v="02"/>
    <s v="02"/>
    <s v="01"/>
    <s v="003"/>
    <s v="002"/>
    <m/>
    <m/>
    <m/>
    <s v="Nación"/>
    <x v="0"/>
    <s v="CSF"/>
    <s v="PASTA O PULPA, PAPEL Y PRODUCTOS DE PAPEL; IMPRESOS Y ARTÍCULOS RELACIONADOS"/>
    <n v="0"/>
    <n v="6000000"/>
    <n v="6000000"/>
    <n v="0"/>
    <n v="0"/>
    <n v="0"/>
    <n v="0"/>
    <n v="0"/>
    <n v="0"/>
    <n v="0"/>
    <n v="0"/>
  </r>
  <r>
    <s v="04-03-00-022"/>
    <x v="20"/>
    <s v="A-02-02-02-006-004"/>
    <x v="0"/>
    <s v="02"/>
    <s v="02"/>
    <s v="02"/>
    <s v="006"/>
    <s v="004"/>
    <m/>
    <m/>
    <m/>
    <s v="Nación"/>
    <x v="0"/>
    <s v="CSF"/>
    <s v="SERVICIOS DE TRANSPORTE DE PASAJEROS"/>
    <n v="0"/>
    <n v="78400"/>
    <n v="0"/>
    <n v="78400"/>
    <n v="0"/>
    <n v="78400"/>
    <n v="0"/>
    <n v="78400"/>
    <n v="78400"/>
    <n v="78400"/>
    <n v="78400"/>
  </r>
  <r>
    <s v="04-03-00-022"/>
    <x v="20"/>
    <s v="A-02-02-02-006-004"/>
    <x v="0"/>
    <s v="02"/>
    <s v="02"/>
    <s v="02"/>
    <s v="006"/>
    <s v="004"/>
    <m/>
    <m/>
    <m/>
    <s v="Propios"/>
    <x v="1"/>
    <s v="CSF"/>
    <s v="SERVICIOS DE TRANSPORTE DE PASAJEROS"/>
    <n v="0"/>
    <n v="90000"/>
    <n v="0"/>
    <n v="90000"/>
    <n v="0"/>
    <n v="90000"/>
    <n v="0"/>
    <n v="0"/>
    <n v="0"/>
    <n v="0"/>
    <n v="0"/>
  </r>
  <r>
    <s v="04-03-00-022"/>
    <x v="20"/>
    <s v="A-02-02-02-006-009"/>
    <x v="0"/>
    <s v="02"/>
    <s v="02"/>
    <s v="02"/>
    <s v="006"/>
    <s v="009"/>
    <m/>
    <m/>
    <m/>
    <s v="Nación"/>
    <x v="0"/>
    <s v="CSF"/>
    <s v="SERVICIOS DE DISTRIBUCIÓN DE ELECTRICIDAD, GAS Y AGUA (POR CUENTA PROPIA)"/>
    <n v="45000000"/>
    <n v="0"/>
    <n v="0"/>
    <n v="45000000"/>
    <n v="0"/>
    <n v="45000000"/>
    <n v="0"/>
    <n v="27616405"/>
    <n v="24852801"/>
    <n v="24852801"/>
    <n v="24812423"/>
  </r>
  <r>
    <s v="04-03-00-022"/>
    <x v="20"/>
    <s v="A-02-02-02-007-002"/>
    <x v="0"/>
    <s v="02"/>
    <s v="02"/>
    <s v="02"/>
    <s v="007"/>
    <s v="002"/>
    <m/>
    <m/>
    <m/>
    <s v="Propios"/>
    <x v="1"/>
    <s v="CSF"/>
    <s v="SERVICIOS INMOBILIARIOS"/>
    <n v="0"/>
    <n v="55584900"/>
    <n v="0"/>
    <n v="55584900"/>
    <n v="0"/>
    <n v="55584900"/>
    <n v="0"/>
    <n v="55584900"/>
    <n v="27792450"/>
    <n v="27792450"/>
    <n v="27792450"/>
  </r>
  <r>
    <s v="04-03-00-022"/>
    <x v="20"/>
    <s v="A-02-02-02-008-004"/>
    <x v="0"/>
    <s v="02"/>
    <s v="02"/>
    <s v="02"/>
    <s v="008"/>
    <s v="004"/>
    <m/>
    <m/>
    <m/>
    <s v="Nación"/>
    <x v="0"/>
    <s v="CSF"/>
    <s v="SERVICIOS DE TELECOMUNICACIONES, TRANSMISIÓN Y SUMINISTRO DE INFORMACIÓN"/>
    <n v="4000000"/>
    <n v="0"/>
    <n v="0"/>
    <n v="4000000"/>
    <n v="0"/>
    <n v="4000000"/>
    <n v="0"/>
    <n v="1764276"/>
    <n v="1563207"/>
    <n v="1563207"/>
    <n v="1563207"/>
  </r>
  <r>
    <s v="04-03-00-022"/>
    <x v="20"/>
    <s v="A-02-02-02-009-004"/>
    <x v="0"/>
    <s v="02"/>
    <s v="02"/>
    <s v="02"/>
    <s v="009"/>
    <s v="004"/>
    <m/>
    <m/>
    <m/>
    <s v="Nación"/>
    <x v="0"/>
    <s v="CSF"/>
    <s v="SERVICIOS DE ALCANTARILLADO, RECOLECCIÓN, TRATAMIENTO Y DISPOSICIÓN DE DESECHOS Y OTROS SERVICIOS DE SANEAMIENTO AMBIENTAL"/>
    <n v="1700000"/>
    <n v="0"/>
    <n v="0"/>
    <n v="1700000"/>
    <n v="0"/>
    <n v="1700000"/>
    <n v="0"/>
    <n v="958848"/>
    <n v="958848"/>
    <n v="958848"/>
    <n v="933596"/>
  </r>
  <r>
    <s v="04-03-00-022"/>
    <x v="20"/>
    <s v="A-02-02-02-010"/>
    <x v="0"/>
    <s v="02"/>
    <s v="02"/>
    <s v="02"/>
    <s v="010"/>
    <m/>
    <m/>
    <m/>
    <m/>
    <s v="Nación"/>
    <x v="0"/>
    <s v="CSF"/>
    <s v="VIÁTICOS DE LOS FUNCIONARIOS EN COMISIÓN"/>
    <n v="0"/>
    <n v="258320"/>
    <n v="0"/>
    <n v="258320"/>
    <n v="0"/>
    <n v="258320"/>
    <n v="0"/>
    <n v="258320"/>
    <n v="258320"/>
    <n v="258320"/>
    <n v="258320"/>
  </r>
  <r>
    <s v="04-03-00-022"/>
    <x v="20"/>
    <s v="A-02-02-02-010"/>
    <x v="0"/>
    <s v="02"/>
    <s v="02"/>
    <s v="02"/>
    <s v="010"/>
    <m/>
    <m/>
    <m/>
    <m/>
    <s v="Propios"/>
    <x v="1"/>
    <s v="CSF"/>
    <s v="VIÁTICOS DE LOS FUNCIONARIOS EN COMISIÓN"/>
    <n v="0"/>
    <n v="781123"/>
    <n v="0"/>
    <n v="781123"/>
    <n v="0"/>
    <n v="781123"/>
    <n v="0"/>
    <n v="0"/>
    <n v="0"/>
    <n v="0"/>
    <n v="0"/>
  </r>
  <r>
    <s v="04-03-00-022"/>
    <x v="20"/>
    <s v="A-03-04-02-012-001"/>
    <x v="0"/>
    <s v="03"/>
    <s v="04"/>
    <s v="02"/>
    <s v="012"/>
    <s v="001"/>
    <m/>
    <m/>
    <m/>
    <s v="Nación"/>
    <x v="0"/>
    <s v="CSF"/>
    <s v="INCAPACIDADES (NO DE PENSIONES)"/>
    <n v="0"/>
    <n v="14855"/>
    <n v="0"/>
    <n v="14855"/>
    <n v="0"/>
    <n v="14855"/>
    <n v="0"/>
    <n v="14855"/>
    <n v="14855"/>
    <n v="14855"/>
    <n v="14855"/>
  </r>
  <r>
    <s v="04-03-00-022"/>
    <x v="20"/>
    <s v="A-08-01-02-001"/>
    <x v="0"/>
    <s v="08"/>
    <s v="01"/>
    <s v="02"/>
    <s v="001"/>
    <m/>
    <m/>
    <m/>
    <m/>
    <s v="Nación"/>
    <x v="0"/>
    <s v="CSF"/>
    <s v="IMPUESTO PREDIAL Y SOBRETASA AMBIENTAL"/>
    <n v="0"/>
    <n v="30515000"/>
    <n v="0"/>
    <n v="30515000"/>
    <n v="0"/>
    <n v="30515000"/>
    <n v="0"/>
    <n v="30515000"/>
    <n v="30515000"/>
    <n v="30515000"/>
    <n v="30515000"/>
  </r>
  <r>
    <s v="04-03-00-022"/>
    <x v="20"/>
    <s v="A-08-01-02-003"/>
    <x v="0"/>
    <s v="08"/>
    <s v="01"/>
    <s v="02"/>
    <s v="003"/>
    <m/>
    <m/>
    <m/>
    <m/>
    <s v="Propios"/>
    <x v="1"/>
    <s v="CSF"/>
    <s v="IMPUESTO DE INDUSTRIA Y COMERCIO"/>
    <n v="0"/>
    <n v="4334653"/>
    <n v="0"/>
    <n v="4334653"/>
    <n v="0"/>
    <n v="4334653"/>
    <n v="0"/>
    <n v="3585653"/>
    <n v="3585653"/>
    <n v="3585653"/>
    <n v="3585653"/>
  </r>
  <r>
    <s v="04-03-00-002"/>
    <x v="0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97618350"/>
    <n v="0"/>
    <n v="197618350"/>
    <n v="0"/>
    <n v="196373106"/>
    <n v="1245244"/>
    <n v="196373106"/>
    <n v="43028812"/>
    <n v="43028812"/>
    <n v="43028812"/>
  </r>
  <r>
    <s v="04-03-00-002"/>
    <x v="0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7404302"/>
    <n v="0"/>
    <n v="7404302"/>
    <n v="0"/>
    <n v="7404302"/>
    <n v="0"/>
    <n v="0"/>
    <n v="0"/>
    <n v="0"/>
    <n v="0"/>
  </r>
  <r>
    <s v="04-03-00-002"/>
    <x v="0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2000000"/>
    <n v="0"/>
    <n v="2000000"/>
    <n v="0"/>
    <n v="1328536"/>
    <n v="671464"/>
    <n v="797224"/>
    <n v="797224"/>
    <n v="797224"/>
    <n v="797224"/>
  </r>
  <r>
    <s v="04-03-00-002"/>
    <x v="0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4146084"/>
    <n v="4146084"/>
    <n v="4146084"/>
  </r>
  <r>
    <s v="04-03-00-002"/>
    <x v="0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7485585"/>
    <n v="0"/>
    <n v="7485585"/>
    <n v="0"/>
    <n v="7485585"/>
    <n v="0"/>
    <n v="0"/>
    <n v="0"/>
    <n v="0"/>
    <n v="0"/>
  </r>
  <r>
    <s v="04-03-00-003"/>
    <x v="1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97618350"/>
    <n v="0"/>
    <n v="197618350"/>
    <n v="0"/>
    <n v="197613444"/>
    <n v="4906"/>
    <n v="197613444"/>
    <n v="67190384"/>
    <n v="67190384"/>
    <n v="67190384"/>
  </r>
  <r>
    <s v="04-03-00-003"/>
    <x v="1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81801264"/>
    <n v="0"/>
    <n v="81801264"/>
    <n v="0"/>
    <n v="81801264"/>
    <n v="0"/>
    <n v="63547930"/>
    <n v="16772557"/>
    <n v="16772557"/>
    <n v="16772557"/>
  </r>
  <r>
    <s v="04-03-00-003"/>
    <x v="1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2000000"/>
    <n v="0"/>
    <n v="2000000"/>
    <n v="0"/>
    <n v="2000000"/>
    <n v="0"/>
    <n v="0"/>
    <n v="0"/>
    <n v="0"/>
    <n v="0"/>
  </r>
  <r>
    <s v="04-03-00-003"/>
    <x v="1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2629224"/>
    <n v="2629224"/>
    <n v="2629224"/>
  </r>
  <r>
    <s v="04-03-00-003"/>
    <x v="1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13424263"/>
    <n v="0"/>
    <n v="13424263"/>
    <n v="0"/>
    <n v="0"/>
    <n v="13424263"/>
    <n v="0"/>
    <n v="0"/>
    <n v="0"/>
    <n v="0"/>
  </r>
  <r>
    <s v="04-03-00-004"/>
    <x v="2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448281550"/>
    <n v="0"/>
    <n v="448281550"/>
    <n v="0"/>
    <n v="448281550"/>
    <n v="0"/>
    <n v="448261504"/>
    <n v="126654643"/>
    <n v="126654643"/>
    <n v="126654643"/>
  </r>
  <r>
    <s v="04-03-00-004"/>
    <x v="2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40345340"/>
    <n v="0"/>
    <n v="40345340"/>
    <n v="0"/>
    <n v="40345340"/>
    <n v="0"/>
    <n v="1282754"/>
    <n v="1282754"/>
    <n v="1282754"/>
    <n v="1282754"/>
  </r>
  <r>
    <s v="04-03-00-004"/>
    <x v="2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18000000"/>
    <n v="0"/>
    <n v="18000000"/>
    <n v="0"/>
    <n v="18000000"/>
    <n v="0"/>
    <n v="15337959"/>
    <n v="337959"/>
    <n v="337959"/>
    <n v="337959"/>
  </r>
  <r>
    <s v="04-03-00-004"/>
    <x v="2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3134844"/>
    <n v="3134844"/>
    <n v="3134844"/>
  </r>
  <r>
    <s v="04-03-00-004"/>
    <x v="2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8956559"/>
    <n v="0"/>
    <n v="8956559"/>
    <n v="0"/>
    <n v="8956559"/>
    <n v="0"/>
    <n v="8956559"/>
    <n v="0"/>
    <n v="0"/>
    <n v="0"/>
  </r>
  <r>
    <s v="04-03-00-005"/>
    <x v="3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74534750"/>
    <n v="0"/>
    <n v="174534750"/>
    <n v="0"/>
    <n v="169186266"/>
    <n v="5348484"/>
    <n v="169186266"/>
    <n v="42349727"/>
    <n v="42349727"/>
    <n v="42349727"/>
  </r>
  <r>
    <s v="04-03-00-005"/>
    <x v="3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70679111"/>
    <n v="0"/>
    <n v="70679111"/>
    <n v="0"/>
    <n v="67744650"/>
    <n v="2934461"/>
    <n v="43685829"/>
    <n v="11279040"/>
    <n v="11279040"/>
    <n v="11279040"/>
  </r>
  <r>
    <s v="04-03-00-005"/>
    <x v="3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64807890"/>
    <n v="0"/>
    <n v="64807890"/>
    <n v="0"/>
    <n v="61273680"/>
    <n v="3534210"/>
    <n v="31273680"/>
    <n v="2238333"/>
    <n v="2238333"/>
    <n v="2238333"/>
  </r>
  <r>
    <s v="04-03-00-005"/>
    <x v="3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0"/>
    <n v="0"/>
    <n v="0"/>
    <n v="0"/>
  </r>
  <r>
    <s v="04-03-00-005"/>
    <x v="3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3209009"/>
    <n v="0"/>
    <n v="3209009"/>
    <n v="0"/>
    <n v="3209009"/>
    <n v="0"/>
    <n v="0"/>
    <n v="0"/>
    <n v="0"/>
    <n v="0"/>
  </r>
  <r>
    <s v="04-03-00-006"/>
    <x v="4"/>
    <s v="C-0402-1003-8-0-0402014-02"/>
    <x v="1"/>
    <s v="0402"/>
    <s v="1003"/>
    <s v="8"/>
    <s v="0"/>
    <s v="0402014"/>
    <s v="02"/>
    <m/>
    <m/>
    <s v="Nación"/>
    <x v="0"/>
    <s v="CSF"/>
    <s v="ADQUISICIÓN DE BIENES Y SERVICIOS - SERVICIO DE INFORMACIÓN CARTOGRÁFICA ACTUALIZADO - LEVANTAMIENTO , GENERACIÓN Y ACTUALIZACIÓN DE LA RED GEODÉSICA Y LA CARTOGRAFÍA BÁSICA A NIVEL   NACIONAL"/>
    <n v="0"/>
    <n v="10417134"/>
    <n v="0"/>
    <n v="10417134"/>
    <n v="0"/>
    <n v="4169819"/>
    <n v="6247315"/>
    <n v="4169819"/>
    <n v="4169819"/>
    <n v="4169819"/>
    <n v="4169819"/>
  </r>
  <r>
    <s v="04-03-00-006"/>
    <x v="4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78847200"/>
    <n v="0"/>
    <n v="78847200"/>
    <n v="0"/>
    <n v="78847200"/>
    <n v="0"/>
    <n v="72784560"/>
    <n v="20536034"/>
    <n v="20536034"/>
    <n v="20536034"/>
  </r>
  <r>
    <s v="04-03-00-006"/>
    <x v="4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38904302"/>
    <n v="0"/>
    <n v="38904302"/>
    <n v="0"/>
    <n v="32028265"/>
    <n v="6876037"/>
    <n v="27316549"/>
    <n v="7974874"/>
    <n v="7974874"/>
    <n v="7974874"/>
  </r>
  <r>
    <s v="04-03-00-006"/>
    <x v="4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1921356"/>
    <n v="1921356"/>
    <n v="1921356"/>
  </r>
  <r>
    <s v="04-03-00-006"/>
    <x v="4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4921253"/>
    <n v="3605653"/>
    <n v="1315600"/>
    <n v="0"/>
    <n v="1315600"/>
    <n v="0"/>
    <n v="1315600"/>
    <n v="0"/>
    <n v="0"/>
    <n v="0"/>
  </r>
  <r>
    <s v="04-03-00-007"/>
    <x v="5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62605200"/>
    <n v="0"/>
    <n v="162605200"/>
    <n v="0"/>
    <n v="152886711"/>
    <n v="9718489"/>
    <n v="152886711"/>
    <n v="40227281"/>
    <n v="40227281"/>
    <n v="40227281"/>
  </r>
  <r>
    <s v="04-03-00-007"/>
    <x v="5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68723445"/>
    <n v="0"/>
    <n v="68723445"/>
    <n v="0"/>
    <n v="66723445"/>
    <n v="2000000"/>
    <n v="42696412"/>
    <n v="11884568"/>
    <n v="11884568"/>
    <n v="11884568"/>
  </r>
  <r>
    <s v="04-03-00-007"/>
    <x v="5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56807890"/>
    <n v="0"/>
    <n v="56807890"/>
    <n v="0"/>
    <n v="56807890"/>
    <n v="0"/>
    <n v="54807890"/>
    <n v="0"/>
    <n v="0"/>
    <n v="0"/>
  </r>
  <r>
    <s v="04-03-00-007"/>
    <x v="5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3438216"/>
    <n v="3438216"/>
    <n v="3438216"/>
  </r>
  <r>
    <s v="04-03-00-007"/>
    <x v="5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12000000"/>
    <n v="0"/>
    <n v="12000000"/>
    <n v="0"/>
    <n v="12000000"/>
    <n v="0"/>
    <n v="0"/>
    <n v="0"/>
    <n v="0"/>
    <n v="0"/>
  </r>
  <r>
    <s v="04-03-00-008"/>
    <x v="6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225282400"/>
    <n v="0"/>
    <n v="225282400"/>
    <n v="0"/>
    <n v="225282400"/>
    <n v="0"/>
    <n v="224804961"/>
    <n v="39063108"/>
    <n v="39063108"/>
    <n v="39063108"/>
  </r>
  <r>
    <s v="04-03-00-008"/>
    <x v="6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85612616"/>
    <n v="0"/>
    <n v="85612616"/>
    <n v="0"/>
    <n v="85612616"/>
    <n v="0"/>
    <n v="58976665"/>
    <n v="15629475"/>
    <n v="15629475"/>
    <n v="15629475"/>
  </r>
  <r>
    <s v="04-03-00-008"/>
    <x v="6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79807890"/>
    <n v="0"/>
    <n v="79807890"/>
    <n v="0"/>
    <n v="79807890"/>
    <n v="0"/>
    <n v="74228916"/>
    <n v="955236"/>
    <n v="955236"/>
    <n v="955236"/>
  </r>
  <r>
    <s v="04-03-00-008"/>
    <x v="6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2752900"/>
    <n v="0"/>
    <n v="0"/>
    <n v="0"/>
  </r>
  <r>
    <s v="04-03-00-009"/>
    <x v="7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39521600"/>
    <n v="0"/>
    <n v="139521600"/>
    <n v="0"/>
    <n v="139521600"/>
    <n v="0"/>
    <n v="138944376"/>
    <n v="57011456"/>
    <n v="57011456"/>
    <n v="41573192"/>
  </r>
  <r>
    <s v="04-03-00-009"/>
    <x v="7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68002336"/>
    <n v="0"/>
    <n v="68002336"/>
    <n v="0"/>
    <n v="68002336"/>
    <n v="0"/>
    <n v="43131565"/>
    <n v="16721413"/>
    <n v="16721413"/>
    <n v="12319721"/>
  </r>
  <r>
    <s v="04-03-00-009"/>
    <x v="7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4807890"/>
    <n v="0"/>
    <n v="34807890"/>
    <n v="0"/>
    <n v="34807890"/>
    <n v="0"/>
    <n v="26270961"/>
    <n v="1531491"/>
    <n v="1531491"/>
    <n v="1531491"/>
  </r>
  <r>
    <s v="04-03-00-009"/>
    <x v="7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18202320"/>
    <n v="0"/>
    <n v="0"/>
    <n v="0"/>
  </r>
  <r>
    <s v="04-03-00-010"/>
    <x v="8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852008800"/>
    <n v="0"/>
    <n v="852008800"/>
    <n v="0"/>
    <n v="851973224"/>
    <n v="35576"/>
    <n v="706201930"/>
    <n v="33064660"/>
    <n v="33064660"/>
    <n v="33064660"/>
  </r>
  <r>
    <s v="04-03-00-010"/>
    <x v="8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106466920"/>
    <n v="0"/>
    <n v="106466920"/>
    <n v="0"/>
    <n v="104066920"/>
    <n v="2400000"/>
    <n v="40730777"/>
    <n v="9552260"/>
    <n v="9552260"/>
    <n v="9552260"/>
  </r>
  <r>
    <s v="04-03-00-010"/>
    <x v="8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64807890"/>
    <n v="0"/>
    <n v="64807890"/>
    <n v="0"/>
    <n v="64807890"/>
    <n v="0"/>
    <n v="15000000"/>
    <n v="0"/>
    <n v="0"/>
    <n v="0"/>
  </r>
  <r>
    <s v="04-03-00-010"/>
    <x v="8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3943836"/>
    <n v="3943836"/>
    <n v="3943836"/>
  </r>
  <r>
    <s v="04-03-00-010"/>
    <x v="8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4921253"/>
    <n v="0"/>
    <n v="4921253"/>
    <n v="0"/>
    <n v="4921253"/>
    <n v="0"/>
    <n v="0"/>
    <n v="0"/>
    <n v="0"/>
    <n v="0"/>
  </r>
  <r>
    <s v="04-03-00-011"/>
    <x v="9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25354400"/>
    <n v="0"/>
    <n v="125354400"/>
    <n v="0"/>
    <n v="125354400"/>
    <n v="0"/>
    <n v="122545701"/>
    <n v="33103379"/>
    <n v="33103379"/>
    <n v="33103379"/>
  </r>
  <r>
    <s v="04-03-00-011"/>
    <x v="9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10554302"/>
    <n v="0"/>
    <n v="10554302"/>
    <n v="0"/>
    <n v="10554302"/>
    <n v="0"/>
    <n v="199743"/>
    <n v="199743"/>
    <n v="199743"/>
    <n v="199743"/>
  </r>
  <r>
    <s v="04-03-00-011"/>
    <x v="9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4000000"/>
    <n v="0"/>
    <n v="4000000"/>
    <n v="0"/>
    <n v="4000000"/>
    <n v="0"/>
    <n v="735247"/>
    <n v="735247"/>
    <n v="735247"/>
    <n v="735247"/>
  </r>
  <r>
    <s v="04-03-00-011"/>
    <x v="9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3438216"/>
    <n v="3438216"/>
    <n v="3438216"/>
  </r>
  <r>
    <s v="04-03-00-011"/>
    <x v="9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960000"/>
    <n v="0"/>
    <n v="960000"/>
    <n v="0"/>
    <n v="960000"/>
    <n v="0"/>
    <n v="960000"/>
    <n v="0"/>
    <n v="0"/>
    <n v="0"/>
  </r>
  <r>
    <s v="04-03-00-012"/>
    <x v="10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90704750"/>
    <n v="0"/>
    <n v="190704750"/>
    <n v="0"/>
    <n v="190655951"/>
    <n v="48799"/>
    <n v="109916551"/>
    <n v="3916270"/>
    <n v="3916270"/>
    <n v="3916270"/>
  </r>
  <r>
    <s v="04-03-00-012"/>
    <x v="10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11404302"/>
    <n v="0"/>
    <n v="11404302"/>
    <n v="0"/>
    <n v="11404302"/>
    <n v="0"/>
    <n v="1332704"/>
    <n v="1332704"/>
    <n v="1332704"/>
    <n v="1332704"/>
  </r>
  <r>
    <s v="04-03-00-012"/>
    <x v="10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15168600"/>
    <n v="0"/>
    <n v="0"/>
    <n v="0"/>
  </r>
  <r>
    <s v="04-03-00-012"/>
    <x v="10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7502177"/>
    <n v="0"/>
    <n v="7502177"/>
    <n v="0"/>
    <n v="7502177"/>
    <n v="0"/>
    <n v="0"/>
    <n v="0"/>
    <n v="0"/>
    <n v="0"/>
  </r>
  <r>
    <s v="04-03-00-013"/>
    <x v="11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216366000"/>
    <n v="0"/>
    <n v="216366000"/>
    <n v="0"/>
    <n v="216342060"/>
    <n v="23940"/>
    <n v="216342060"/>
    <n v="70683218"/>
    <n v="70683218"/>
    <n v="64083218"/>
  </r>
  <r>
    <s v="04-03-00-013"/>
    <x v="11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90827516"/>
    <n v="0"/>
    <n v="90827516"/>
    <n v="0"/>
    <n v="85713481"/>
    <n v="5114035"/>
    <n v="64509968"/>
    <n v="26529708"/>
    <n v="26529708"/>
    <n v="20245498"/>
  </r>
  <r>
    <s v="04-03-00-013"/>
    <x v="11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7450000"/>
    <n v="0"/>
    <n v="37450000"/>
    <n v="0"/>
    <n v="3000000"/>
    <n v="34450000"/>
    <n v="2906679"/>
    <n v="2906679"/>
    <n v="2906679"/>
    <n v="2906679"/>
  </r>
  <r>
    <s v="04-03-00-013"/>
    <x v="11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7483176"/>
    <n v="7483176"/>
    <n v="7483176"/>
  </r>
  <r>
    <s v="04-03-00-013"/>
    <x v="11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6000000"/>
    <n v="0"/>
    <n v="6000000"/>
    <n v="0"/>
    <n v="6000000"/>
    <n v="0"/>
    <n v="0"/>
    <n v="0"/>
    <n v="0"/>
    <n v="0"/>
  </r>
  <r>
    <s v="04-03-00-014"/>
    <x v="12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248103853"/>
    <n v="0"/>
    <n v="248103853"/>
    <n v="0"/>
    <n v="247663294"/>
    <n v="440559"/>
    <n v="242763244"/>
    <n v="93019163"/>
    <n v="63364273"/>
    <n v="60684144"/>
  </r>
  <r>
    <s v="04-03-00-014"/>
    <x v="12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274293803"/>
    <n v="0"/>
    <n v="274293803"/>
    <n v="0"/>
    <n v="274293803"/>
    <n v="0"/>
    <n v="162663785"/>
    <n v="29200121"/>
    <n v="21264219"/>
    <n v="21264219"/>
  </r>
  <r>
    <s v="04-03-00-014"/>
    <x v="12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4807890"/>
    <n v="0"/>
    <n v="34807890"/>
    <n v="0"/>
    <n v="34807890"/>
    <n v="0"/>
    <n v="28273680"/>
    <n v="2709561"/>
    <n v="2709561"/>
    <n v="2709561"/>
  </r>
  <r>
    <s v="04-03-00-014"/>
    <x v="12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1236040"/>
    <n v="0"/>
    <n v="0"/>
    <n v="0"/>
  </r>
  <r>
    <s v="04-03-00-014"/>
    <x v="12"/>
    <s v="C-0499-1003-6-0-0499011-02"/>
    <x v="1"/>
    <s v="0499"/>
    <s v="1003"/>
    <s v="6"/>
    <s v="0"/>
    <s v="0499011"/>
    <s v="02"/>
    <m/>
    <m/>
    <s v="Nación"/>
    <x v="0"/>
    <s v="CSF"/>
    <s v="ADQUISICIÓN DE BIENES Y SERVICIOS - SEDES ADECUADAS - FORTALECIMIENTO DE LA INFRAESTRUCTURA FÍSICA DEL IGAC A NIVEL  NACIONAL"/>
    <n v="0"/>
    <n v="60904750"/>
    <n v="0"/>
    <n v="60904750"/>
    <n v="0"/>
    <n v="60904750"/>
    <n v="0"/>
    <n v="60904750"/>
    <n v="37622850"/>
    <n v="37622850"/>
    <n v="25081900"/>
  </r>
  <r>
    <s v="04-03-00-015"/>
    <x v="13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326932750"/>
    <n v="0"/>
    <n v="326932750"/>
    <n v="0"/>
    <n v="326932750"/>
    <n v="0"/>
    <n v="326932750"/>
    <n v="69609049"/>
    <n v="69609049"/>
    <n v="69609049"/>
  </r>
  <r>
    <s v="04-03-00-015"/>
    <x v="13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163082968"/>
    <n v="0"/>
    <n v="163082968"/>
    <n v="0"/>
    <n v="163082968"/>
    <n v="0"/>
    <n v="128959643"/>
    <n v="32489041"/>
    <n v="32489041"/>
    <n v="32489041"/>
  </r>
  <r>
    <s v="04-03-00-015"/>
    <x v="13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104807890"/>
    <n v="0"/>
    <n v="104807890"/>
    <n v="0"/>
    <n v="104807890"/>
    <n v="0"/>
    <n v="89130116"/>
    <n v="4744067"/>
    <n v="4744067"/>
    <n v="4744067"/>
  </r>
  <r>
    <s v="04-03-00-015"/>
    <x v="13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1921356"/>
    <n v="1921356"/>
    <n v="1921356"/>
  </r>
  <r>
    <s v="04-03-00-015"/>
    <x v="13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9197042"/>
    <n v="0"/>
    <n v="9197042"/>
    <n v="0"/>
    <n v="9197042"/>
    <n v="0"/>
    <n v="0"/>
    <n v="0"/>
    <n v="0"/>
    <n v="0"/>
  </r>
  <r>
    <s v="04-03-00-016"/>
    <x v="14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339142750"/>
    <n v="0"/>
    <n v="339142750"/>
    <n v="0"/>
    <n v="290500392"/>
    <n v="48642358"/>
    <n v="288848700"/>
    <n v="59294900"/>
    <n v="59294900"/>
    <n v="59294900"/>
  </r>
  <r>
    <s v="04-03-00-016"/>
    <x v="14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31672848"/>
    <n v="0"/>
    <n v="31672848"/>
    <n v="0"/>
    <n v="31672848"/>
    <n v="0"/>
    <n v="2412479"/>
    <n v="2412479"/>
    <n v="2412479"/>
    <n v="2412479"/>
  </r>
  <r>
    <s v="04-03-00-016"/>
    <x v="14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4807890"/>
    <n v="0"/>
    <n v="34807890"/>
    <n v="0"/>
    <n v="25972365"/>
    <n v="8835525"/>
    <n v="25972365"/>
    <n v="0"/>
    <n v="0"/>
    <n v="0"/>
  </r>
  <r>
    <s v="04-03-00-016"/>
    <x v="14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2752900"/>
    <n v="1516860"/>
    <n v="1516860"/>
    <n v="1516860"/>
  </r>
  <r>
    <s v="04-03-00-016"/>
    <x v="14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3578330"/>
    <n v="0"/>
    <n v="3578330"/>
    <n v="0"/>
    <n v="3578330"/>
    <n v="0"/>
    <n v="3486664"/>
    <n v="0"/>
    <n v="0"/>
    <n v="0"/>
  </r>
  <r>
    <s v="04-03-00-017"/>
    <x v="15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28027550"/>
    <n v="0"/>
    <n v="128027550"/>
    <n v="0"/>
    <n v="127831972"/>
    <n v="195578"/>
    <n v="127831970"/>
    <n v="33739463"/>
    <n v="33739463"/>
    <n v="33739463"/>
  </r>
  <r>
    <s v="04-03-00-017"/>
    <x v="15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14047426"/>
    <n v="0"/>
    <n v="14047426"/>
    <n v="0"/>
    <n v="14047426"/>
    <n v="0"/>
    <n v="226808"/>
    <n v="226808"/>
    <n v="226808"/>
    <n v="226808"/>
  </r>
  <r>
    <s v="04-03-00-017"/>
    <x v="15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2000000"/>
    <n v="0"/>
    <n v="2000000"/>
    <n v="0"/>
    <n v="2000000"/>
    <n v="0"/>
    <n v="0"/>
    <n v="0"/>
    <n v="0"/>
    <n v="0"/>
  </r>
  <r>
    <s v="04-03-00-017"/>
    <x v="15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1921356"/>
    <n v="1921356"/>
    <n v="1921356"/>
  </r>
  <r>
    <s v="04-03-00-018"/>
    <x v="16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78847200"/>
    <n v="0"/>
    <n v="78847200"/>
    <n v="0"/>
    <n v="78825034"/>
    <n v="22166"/>
    <n v="78825034"/>
    <n v="23438522"/>
    <n v="23438522"/>
    <n v="23438522"/>
  </r>
  <r>
    <s v="04-03-00-018"/>
    <x v="16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39339428"/>
    <n v="0"/>
    <n v="39339428"/>
    <n v="0"/>
    <n v="39339428"/>
    <n v="0"/>
    <n v="19537082"/>
    <n v="7975238"/>
    <n v="7975238"/>
    <n v="7975238"/>
  </r>
  <r>
    <s v="04-03-00-018"/>
    <x v="16"/>
    <s v="C-0404-1003-2-0-0404004-02"/>
    <x v="1"/>
    <s v="0404"/>
    <s v="1003"/>
    <s v="2"/>
    <s v="0"/>
    <s v="0404004"/>
    <s v="02"/>
    <m/>
    <m/>
    <s v="Propios"/>
    <x v="1"/>
    <s v="CSF"/>
    <s v="ADQUISICIÓN DE BIENES Y SERVICIOS - SERVICIO DE INFORMACIÓN CATASTRAL - ACTUALIZACIÓN  Y GESTIÓN CATASTRAL  NACIONAL"/>
    <n v="0"/>
    <n v="907592109"/>
    <n v="0"/>
    <n v="907592109"/>
    <n v="0"/>
    <n v="907592109"/>
    <n v="0"/>
    <n v="468574375"/>
    <n v="8452399"/>
    <n v="8452399"/>
    <n v="8452399"/>
  </r>
  <r>
    <s v="04-03-00-018"/>
    <x v="16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17000000"/>
    <n v="0"/>
    <n v="17000000"/>
    <n v="0"/>
    <n v="17000000"/>
    <n v="0"/>
    <n v="0"/>
    <n v="0"/>
    <n v="0"/>
    <n v="0"/>
  </r>
  <r>
    <s v="04-03-00-018"/>
    <x v="16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0"/>
    <n v="0"/>
    <n v="0"/>
    <n v="0"/>
  </r>
  <r>
    <s v="04-03-00-019"/>
    <x v="17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540687988"/>
    <n v="0"/>
    <n v="540687988"/>
    <n v="0"/>
    <n v="528172894"/>
    <n v="12515094"/>
    <n v="517027412"/>
    <n v="81552855"/>
    <n v="81552855"/>
    <n v="81552855"/>
  </r>
  <r>
    <s v="04-03-00-019"/>
    <x v="17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69845340"/>
    <n v="0"/>
    <n v="69845340"/>
    <n v="0"/>
    <n v="69845340"/>
    <n v="0"/>
    <n v="25376921"/>
    <n v="3118588"/>
    <n v="3118588"/>
    <n v="3118588"/>
  </r>
  <r>
    <s v="04-03-00-019"/>
    <x v="17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4807890"/>
    <n v="0"/>
    <n v="34807890"/>
    <n v="0"/>
    <n v="34807890"/>
    <n v="0"/>
    <n v="0"/>
    <n v="0"/>
    <n v="0"/>
    <n v="0"/>
  </r>
  <r>
    <s v="04-03-00-019"/>
    <x v="17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0"/>
    <n v="0"/>
    <n v="0"/>
    <n v="0"/>
  </r>
  <r>
    <s v="04-03-00-019"/>
    <x v="17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7542329"/>
    <n v="0"/>
    <n v="7542329"/>
    <n v="0"/>
    <n v="5941420"/>
    <n v="1600909"/>
    <n v="0"/>
    <n v="0"/>
    <n v="0"/>
    <n v="0"/>
  </r>
  <r>
    <s v="04-03-00-020"/>
    <x v="18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128027550"/>
    <n v="0"/>
    <n v="128027550"/>
    <n v="0"/>
    <n v="128027550"/>
    <n v="0"/>
    <n v="127997278"/>
    <n v="49424110"/>
    <n v="49424110"/>
    <n v="37746520"/>
  </r>
  <r>
    <s v="04-03-00-020"/>
    <x v="18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36904302"/>
    <n v="0"/>
    <n v="36904302"/>
    <n v="0"/>
    <n v="34904302"/>
    <n v="2000000"/>
    <n v="27570583"/>
    <n v="9349999"/>
    <n v="9349999"/>
    <n v="6599999"/>
  </r>
  <r>
    <s v="04-03-00-020"/>
    <x v="18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54807890"/>
    <n v="0"/>
    <n v="54807890"/>
    <n v="0"/>
    <n v="54807890"/>
    <n v="0"/>
    <n v="51807890"/>
    <n v="5654736"/>
    <n v="5654736"/>
    <n v="5654736"/>
  </r>
  <r>
    <s v="04-03-00-020"/>
    <x v="18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3842712"/>
    <n v="3842712"/>
    <n v="3842712"/>
  </r>
  <r>
    <s v="04-03-00-021"/>
    <x v="19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387607150"/>
    <n v="0"/>
    <n v="387607150"/>
    <n v="0"/>
    <n v="387041451"/>
    <n v="565699"/>
    <n v="323636703"/>
    <n v="43122159"/>
    <n v="43122159"/>
    <n v="43122159"/>
  </r>
  <r>
    <s v="04-03-00-021"/>
    <x v="19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86701564"/>
    <n v="0"/>
    <n v="86701564"/>
    <n v="0"/>
    <n v="82901564"/>
    <n v="3800000"/>
    <n v="20294759"/>
    <n v="7608300"/>
    <n v="7608300"/>
    <n v="7608300"/>
  </r>
  <r>
    <s v="04-03-00-021"/>
    <x v="19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34807890"/>
    <n v="0"/>
    <n v="34807890"/>
    <n v="0"/>
    <n v="0"/>
    <n v="34807890"/>
    <n v="0"/>
    <n v="0"/>
    <n v="0"/>
    <n v="0"/>
  </r>
  <r>
    <s v="04-03-00-021"/>
    <x v="19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0"/>
    <n v="0"/>
    <n v="0"/>
  </r>
  <r>
    <s v="04-03-00-022"/>
    <x v="20"/>
    <s v="C-0404-1003-2-0-0404004-02"/>
    <x v="1"/>
    <s v="0404"/>
    <s v="1003"/>
    <s v="2"/>
    <s v="0"/>
    <s v="0404004"/>
    <s v="02"/>
    <m/>
    <m/>
    <s v="Nación"/>
    <x v="0"/>
    <s v="CSF"/>
    <s v="ADQUISICIÓN DE BIENES Y SERVICIOS - SERVICIO DE INFORMACIÓN CATASTRAL - ACTUALIZACIÓN  Y GESTIÓN CATASTRAL  NACIONAL"/>
    <n v="0"/>
    <n v="408453100"/>
    <n v="0"/>
    <n v="408453100"/>
    <n v="0"/>
    <n v="408453100"/>
    <n v="0"/>
    <n v="273542890"/>
    <n v="53003637"/>
    <n v="53003637"/>
    <n v="53003637"/>
  </r>
  <r>
    <s v="04-03-00-022"/>
    <x v="20"/>
    <s v="C-0404-1003-2-0-0404004-02"/>
    <x v="1"/>
    <s v="0404"/>
    <s v="1003"/>
    <s v="2"/>
    <s v="0"/>
    <s v="0404004"/>
    <s v="02"/>
    <m/>
    <m/>
    <s v="Nación"/>
    <x v="2"/>
    <s v="CSF"/>
    <s v="ADQUISICIÓN DE BIENES Y SERVICIOS - SERVICIO DE INFORMACIÓN CATASTRAL - ACTUALIZACIÓN  Y GESTIÓN CATASTRAL  NACIONAL"/>
    <n v="0"/>
    <n v="89329100"/>
    <n v="0"/>
    <n v="89329100"/>
    <n v="0"/>
    <n v="89329100"/>
    <n v="0"/>
    <n v="32651473"/>
    <n v="8618845"/>
    <n v="8618845"/>
    <n v="8618845"/>
  </r>
  <r>
    <s v="04-03-00-022"/>
    <x v="20"/>
    <s v="C-0404-1003-2-0-0404007-02"/>
    <x v="1"/>
    <s v="0404"/>
    <s v="1003"/>
    <s v="2"/>
    <s v="0"/>
    <s v="0404007"/>
    <s v="02"/>
    <m/>
    <m/>
    <s v="Propios"/>
    <x v="1"/>
    <s v="CSF"/>
    <s v="ADQUISICIÓN DE BIENES Y SERVICIOS - SERVICIO DE AVALÚOS - ACTUALIZACIÓN  Y GESTIÓN CATASTRAL  NACIONAL"/>
    <n v="0"/>
    <n v="51807890"/>
    <n v="0"/>
    <n v="51807890"/>
    <n v="0"/>
    <n v="51807890"/>
    <n v="0"/>
    <n v="507732"/>
    <n v="0"/>
    <n v="0"/>
    <n v="0"/>
  </r>
  <r>
    <s v="04-03-00-022"/>
    <x v="20"/>
    <s v="C-0499-1003-5-0-0499060-02"/>
    <x v="1"/>
    <s v="0499"/>
    <s v="1003"/>
    <s v="5"/>
    <s v="0"/>
    <s v="0499060"/>
    <s v="02"/>
    <m/>
    <m/>
    <s v="Propios"/>
    <x v="1"/>
    <s v="CSF"/>
    <s v="ADQUISICIÓN DE BIENES Y SERVICIOS - SERVICIO DE IMPLEMENTACIÓN SISTEMAS DE GESTIÓN - FORTALECIMIENTO DE LA GESTIÓN INSTITUCIONAL DEL IGAC A NIVEL   NACIONAL"/>
    <n v="0"/>
    <n v="24269760"/>
    <n v="0"/>
    <n v="24269760"/>
    <n v="0"/>
    <n v="24269760"/>
    <n v="0"/>
    <n v="24269760"/>
    <n v="2730348"/>
    <n v="2730348"/>
    <n v="2730348"/>
  </r>
  <r>
    <s v="04-03-00-022"/>
    <x v="20"/>
    <s v="C-0499-1003-6-0-0499016-02"/>
    <x v="1"/>
    <s v="0499"/>
    <s v="1003"/>
    <s v="6"/>
    <s v="0"/>
    <s v="0499016"/>
    <s v="02"/>
    <m/>
    <m/>
    <s v="Nación"/>
    <x v="0"/>
    <s v="CSF"/>
    <s v="ADQUISICIÓN DE BIENES Y SERVICIOS - SEDES MANTENIDAS - FORTALECIMIENTO DE LA INFRAESTRUCTURA FÍSICA DEL IGAC A NIVEL  NACIONAL"/>
    <n v="0"/>
    <n v="3200000"/>
    <n v="0"/>
    <n v="3200000"/>
    <n v="0"/>
    <n v="320000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2000000}" name="TablaDinámica6" cacheId="2" applyNumberFormats="0" applyBorderFormats="0" applyFontFormats="0" applyPatternFormats="0" applyAlignmentFormats="0" applyWidthHeightFormats="1" dataCaption="Valores" updatedVersion="6" minRefreshableVersion="3" useAutoFormatting="1" rowGrandTotals="0" colGrandTotals="0" itemPrintTitles="1" createdVersion="6" indent="0" compact="0" compactData="0" multipleFieldFilters="0">
  <location ref="AM3:AQ44" firstHeaderRow="1" firstDataRow="1" firstDataCol="5" rowPageCount="1" colPageCount="1"/>
  <pivotFields count="10">
    <pivotField axis="axisPage" compact="0" outline="0" multipleItemSelectionAllowed="1" showAll="0" defaultSubtotal="0">
      <items count="3">
        <item h="1" x="1"/>
        <item h="1" x="2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10">
        <item x="3"/>
        <item x="4"/>
        <item x="5"/>
        <item x="6"/>
        <item x="8"/>
        <item x="2"/>
        <item x="0"/>
        <item x="7"/>
        <item x="1"/>
        <item x="9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sortType="ascending" defaultSubtotal="0">
      <items count="29">
        <item x="13"/>
        <item x="2"/>
        <item x="3"/>
        <item x="0"/>
        <item x="1"/>
        <item x="28"/>
        <item x="20"/>
        <item x="5"/>
        <item x="18"/>
        <item x="24"/>
        <item x="23"/>
        <item x="25"/>
        <item x="11"/>
        <item x="4"/>
        <item x="17"/>
        <item x="15"/>
        <item x="22"/>
        <item x="16"/>
        <item x="26"/>
        <item x="21"/>
        <item x="12"/>
        <item x="10"/>
        <item x="14"/>
        <item x="6"/>
        <item x="9"/>
        <item x="8"/>
        <item x="27"/>
        <item x="19"/>
        <item x="7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68">
        <item x="47"/>
        <item x="21"/>
        <item x="22"/>
        <item x="62"/>
        <item x="61"/>
        <item x="63"/>
        <item x="64"/>
        <item x="48"/>
        <item x="29"/>
        <item x="28"/>
        <item x="16"/>
        <item x="17"/>
        <item x="52"/>
        <item x="34"/>
        <item x="14"/>
        <item x="6"/>
        <item x="8"/>
        <item x="13"/>
        <item x="46"/>
        <item x="3"/>
        <item x="0"/>
        <item x="1"/>
        <item x="58"/>
        <item x="37"/>
        <item x="36"/>
        <item x="5"/>
        <item x="33"/>
        <item x="41"/>
        <item x="40"/>
        <item x="32"/>
        <item x="59"/>
        <item x="67"/>
        <item x="66"/>
        <item x="15"/>
        <item x="57"/>
        <item x="65"/>
        <item x="35"/>
        <item x="31"/>
        <item x="25"/>
        <item x="23"/>
        <item x="54"/>
        <item x="39"/>
        <item x="42"/>
        <item x="18"/>
        <item x="45"/>
        <item x="60"/>
        <item x="7"/>
        <item x="24"/>
        <item x="19"/>
        <item x="10"/>
        <item x="2"/>
        <item x="43"/>
        <item x="50"/>
        <item x="49"/>
        <item x="51"/>
        <item x="55"/>
        <item x="38"/>
        <item x="20"/>
        <item x="27"/>
        <item x="9"/>
        <item x="30"/>
        <item x="56"/>
        <item x="26"/>
        <item x="4"/>
        <item x="44"/>
        <item x="11"/>
        <item x="12"/>
        <item x="5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8">
        <item x="36"/>
        <item x="35"/>
        <item x="33"/>
        <item x="31"/>
        <item x="37"/>
        <item x="34"/>
        <item x="25"/>
        <item x="6"/>
        <item x="1"/>
        <item x="32"/>
        <item x="28"/>
        <item x="24"/>
        <item x="23"/>
        <item x="9"/>
        <item x="30"/>
        <item x="4"/>
        <item x="27"/>
        <item x="11"/>
        <item x="8"/>
        <item x="0"/>
        <item x="3"/>
        <item x="5"/>
        <item x="26"/>
        <item x="22"/>
        <item x="29"/>
        <item x="21"/>
        <item x="10"/>
        <item x="19"/>
        <item x="18"/>
        <item x="2"/>
        <item x="15"/>
        <item x="13"/>
        <item x="20"/>
        <item x="16"/>
        <item x="12"/>
        <item x="7"/>
        <item x="17"/>
        <item x="14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2">
        <item x="1"/>
        <item x="27"/>
        <item x="28"/>
        <item x="24"/>
        <item x="23"/>
        <item x="19"/>
        <item x="29"/>
        <item x="18"/>
        <item x="25"/>
        <item x="8"/>
        <item x="4"/>
        <item x="26"/>
        <item x="14"/>
        <item x="17"/>
        <item x="16"/>
        <item x="11"/>
        <item x="20"/>
        <item x="3"/>
        <item x="0"/>
        <item x="22"/>
        <item x="30"/>
        <item x="2"/>
        <item x="15"/>
        <item x="31"/>
        <item x="13"/>
        <item x="5"/>
        <item x="9"/>
        <item x="21"/>
        <item x="7"/>
        <item x="12"/>
        <item x="6"/>
        <item x="1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5">
        <item x="1"/>
        <item x="5"/>
        <item x="16"/>
        <item x="17"/>
        <item x="10"/>
        <item x="8"/>
        <item x="31"/>
        <item x="32"/>
        <item x="7"/>
        <item x="0"/>
        <item x="26"/>
        <item x="18"/>
        <item x="19"/>
        <item x="22"/>
        <item x="27"/>
        <item x="6"/>
        <item x="13"/>
        <item x="14"/>
        <item x="21"/>
        <item x="28"/>
        <item x="2"/>
        <item x="11"/>
        <item x="4"/>
        <item x="3"/>
        <item x="29"/>
        <item x="30"/>
        <item x="15"/>
        <item x="24"/>
        <item x="12"/>
        <item x="25"/>
        <item x="33"/>
        <item x="20"/>
        <item x="9"/>
        <item x="34"/>
        <item x="2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13">
        <item x="5"/>
        <item x="3"/>
        <item x="10"/>
        <item x="8"/>
        <item x="4"/>
        <item x="9"/>
        <item x="12"/>
        <item x="7"/>
        <item x="11"/>
        <item x="6"/>
        <item x="1"/>
        <item x="2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5">
    <field x="2"/>
    <field x="3"/>
    <field x="4"/>
    <field x="5"/>
    <field x="6"/>
  </rowFields>
  <rowItems count="41">
    <i>
      <x v="1"/>
      <x v="50"/>
      <x v="29"/>
      <x/>
      <x/>
    </i>
    <i>
      <x v="2"/>
      <x v="19"/>
      <x v="20"/>
      <x v="21"/>
      <x v="20"/>
    </i>
    <i>
      <x v="3"/>
      <x v="20"/>
      <x v="19"/>
      <x v="18"/>
      <x v="9"/>
    </i>
    <i>
      <x v="4"/>
      <x v="21"/>
      <x v="8"/>
      <x/>
      <x/>
    </i>
    <i>
      <x v="5"/>
      <x v="22"/>
      <x v="8"/>
      <x v="11"/>
      <x v="24"/>
    </i>
    <i>
      <x v="6"/>
      <x v="23"/>
      <x v="8"/>
      <x/>
      <x/>
    </i>
    <i r="1">
      <x v="24"/>
      <x v="8"/>
      <x/>
      <x/>
    </i>
    <i>
      <x v="7"/>
      <x v="25"/>
      <x v="19"/>
      <x v="18"/>
      <x v="9"/>
    </i>
    <i>
      <x v="8"/>
      <x v="26"/>
      <x v="8"/>
      <x/>
      <x/>
    </i>
    <i>
      <x v="9"/>
      <x v="52"/>
      <x v="8"/>
      <x/>
      <x/>
    </i>
    <i>
      <x v="10"/>
      <x v="53"/>
      <x v="8"/>
      <x/>
      <x/>
    </i>
    <i>
      <x v="11"/>
      <x v="54"/>
      <x v="14"/>
      <x v="19"/>
      <x v="29"/>
    </i>
    <i>
      <x v="12"/>
      <x v="48"/>
      <x v="30"/>
      <x v="26"/>
      <x v="4"/>
    </i>
    <i>
      <x v="13"/>
      <x v="63"/>
      <x v="15"/>
      <x v="17"/>
      <x v="23"/>
    </i>
    <i>
      <x v="14"/>
      <x v="29"/>
      <x v="12"/>
      <x v="14"/>
      <x v="11"/>
    </i>
    <i>
      <x v="15"/>
      <x v="9"/>
      <x v="25"/>
      <x v="22"/>
      <x v="2"/>
    </i>
    <i>
      <x v="16"/>
      <x v="41"/>
      <x v="22"/>
      <x/>
      <x/>
    </i>
    <i>
      <x v="17"/>
      <x v="37"/>
      <x v="7"/>
      <x v="10"/>
      <x v="22"/>
    </i>
    <i>
      <x v="18"/>
      <x v="55"/>
      <x v="7"/>
      <x v="4"/>
      <x v="10"/>
    </i>
    <i>
      <x v="19"/>
      <x v="56"/>
      <x v="7"/>
      <x/>
      <x/>
    </i>
    <i>
      <x v="20"/>
      <x v="57"/>
      <x v="33"/>
      <x v="31"/>
      <x v="21"/>
    </i>
    <i>
      <x v="21"/>
      <x v="10"/>
      <x v="31"/>
      <x/>
      <x/>
    </i>
    <i r="1">
      <x v="11"/>
      <x v="34"/>
      <x v="28"/>
      <x v="5"/>
    </i>
    <i r="1">
      <x v="33"/>
      <x v="34"/>
      <x v="30"/>
      <x v="8"/>
    </i>
    <i r="1">
      <x v="59"/>
      <x v="7"/>
      <x/>
      <x/>
    </i>
    <i>
      <x v="22"/>
      <x v="38"/>
      <x v="32"/>
      <x v="29"/>
      <x v="16"/>
    </i>
    <i r="1">
      <x v="39"/>
      <x v="8"/>
      <x v="15"/>
      <x v="28"/>
    </i>
    <i r="1">
      <x v="47"/>
      <x v="27"/>
      <x/>
      <x/>
    </i>
    <i r="1">
      <x v="58"/>
      <x v="7"/>
      <x v="12"/>
      <x v="26"/>
    </i>
    <i r="1">
      <x v="62"/>
      <x v="7"/>
      <x v="24"/>
      <x v="17"/>
    </i>
    <i>
      <x v="23"/>
      <x v="15"/>
      <x v="21"/>
      <x/>
      <x/>
    </i>
    <i>
      <x v="24"/>
      <x v="14"/>
      <x v="17"/>
      <x/>
      <x/>
    </i>
    <i r="1">
      <x v="17"/>
      <x v="26"/>
      <x v="25"/>
      <x v="15"/>
    </i>
    <i r="1">
      <x v="49"/>
      <x v="18"/>
      <x/>
      <x/>
    </i>
    <i r="1">
      <x v="59"/>
      <x v="7"/>
      <x/>
      <x/>
    </i>
    <i r="1">
      <x v="65"/>
      <x v="13"/>
      <x/>
      <x/>
    </i>
    <i r="1">
      <x v="66"/>
      <x v="13"/>
      <x/>
      <x/>
    </i>
    <i>
      <x v="25"/>
      <x v="16"/>
      <x v="35"/>
      <x v="25"/>
      <x v="1"/>
    </i>
    <i>
      <x v="26"/>
      <x v="61"/>
      <x v="7"/>
      <x/>
      <x/>
    </i>
    <i r="2">
      <x v="9"/>
      <x v="8"/>
      <x v="19"/>
    </i>
    <i>
      <x v="27"/>
      <x v="36"/>
      <x v="6"/>
      <x v="13"/>
      <x v="31"/>
    </i>
  </rowItems>
  <colItems count="1">
    <i/>
  </colItems>
  <pageFields count="1">
    <pageField fld="0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1000000}" name="TablaDinámica4" cacheId="2" applyNumberFormats="0" applyBorderFormats="0" applyFontFormats="0" applyPatternFormats="0" applyAlignmentFormats="0" applyWidthHeightFormats="1" dataCaption="Valores" updatedVersion="6" minRefreshableVersion="3" useAutoFormatting="1" rowGrandTotals="0" colGrandTotals="0" itemPrintTitles="1" createdVersion="6" indent="0" compact="0" compactData="0" multipleFieldFilters="0">
  <location ref="AC3:AG25" firstHeaderRow="1" firstDataRow="1" firstDataCol="5" rowPageCount="1" colPageCount="1"/>
  <pivotFields count="10">
    <pivotField axis="axisPage" compact="0" outline="0" multipleItemSelectionAllowed="1" showAll="0" defaultSubtotal="0">
      <items count="3">
        <item x="1"/>
        <item h="1" x="2"/>
        <item h="1" x="0"/>
      </items>
    </pivotField>
    <pivotField compact="0" outline="0" showAll="0" defaultSubtotal="0">
      <items count="10">
        <item x="3"/>
        <item x="4"/>
        <item x="5"/>
        <item x="6"/>
        <item x="8"/>
        <item x="2"/>
        <item x="0"/>
        <item x="7"/>
        <item x="1"/>
        <item x="9"/>
      </items>
    </pivotField>
    <pivotField compact="0" outline="0" showAll="0" defaultSubtotal="0"/>
    <pivotField axis="axisRow" compact="0" outline="0" showAll="0" defaultSubtotal="0">
      <items count="68">
        <item x="47"/>
        <item x="21"/>
        <item x="22"/>
        <item x="62"/>
        <item x="61"/>
        <item x="63"/>
        <item x="64"/>
        <item x="48"/>
        <item x="29"/>
        <item x="28"/>
        <item x="16"/>
        <item x="17"/>
        <item x="52"/>
        <item x="34"/>
        <item x="14"/>
        <item x="6"/>
        <item x="8"/>
        <item x="13"/>
        <item x="46"/>
        <item x="3"/>
        <item x="0"/>
        <item x="1"/>
        <item x="58"/>
        <item x="37"/>
        <item x="36"/>
        <item x="5"/>
        <item x="33"/>
        <item x="41"/>
        <item x="40"/>
        <item x="32"/>
        <item x="59"/>
        <item x="67"/>
        <item x="66"/>
        <item x="15"/>
        <item x="57"/>
        <item x="65"/>
        <item x="35"/>
        <item x="31"/>
        <item x="25"/>
        <item x="23"/>
        <item x="54"/>
        <item x="39"/>
        <item x="42"/>
        <item x="18"/>
        <item x="45"/>
        <item x="60"/>
        <item x="7"/>
        <item x="24"/>
        <item x="19"/>
        <item x="10"/>
        <item x="2"/>
        <item x="43"/>
        <item x="50"/>
        <item x="49"/>
        <item x="51"/>
        <item x="55"/>
        <item x="38"/>
        <item x="20"/>
        <item x="27"/>
        <item x="9"/>
        <item x="30"/>
        <item x="56"/>
        <item x="26"/>
        <item x="4"/>
        <item x="44"/>
        <item x="11"/>
        <item x="12"/>
        <item x="53"/>
      </items>
    </pivotField>
    <pivotField axis="axisRow" compact="0" outline="0" showAll="0" defaultSubtotal="0">
      <items count="38">
        <item x="36"/>
        <item x="35"/>
        <item x="33"/>
        <item x="31"/>
        <item x="37"/>
        <item x="34"/>
        <item x="25"/>
        <item x="6"/>
        <item x="1"/>
        <item x="32"/>
        <item x="28"/>
        <item x="24"/>
        <item x="23"/>
        <item x="9"/>
        <item x="30"/>
        <item x="4"/>
        <item x="27"/>
        <item x="11"/>
        <item x="8"/>
        <item x="0"/>
        <item x="3"/>
        <item x="5"/>
        <item x="26"/>
        <item x="22"/>
        <item x="29"/>
        <item x="21"/>
        <item x="10"/>
        <item x="19"/>
        <item x="18"/>
        <item x="2"/>
        <item x="15"/>
        <item x="13"/>
        <item x="20"/>
        <item x="16"/>
        <item x="12"/>
        <item x="7"/>
        <item x="17"/>
        <item x="14"/>
      </items>
    </pivotField>
    <pivotField axis="axisRow" compact="0" outline="0" showAll="0" defaultSubtotal="0">
      <items count="32">
        <item x="1"/>
        <item x="27"/>
        <item x="28"/>
        <item x="24"/>
        <item x="23"/>
        <item x="19"/>
        <item x="29"/>
        <item x="18"/>
        <item x="25"/>
        <item x="8"/>
        <item x="4"/>
        <item x="26"/>
        <item x="14"/>
        <item x="17"/>
        <item x="16"/>
        <item x="11"/>
        <item x="20"/>
        <item x="3"/>
        <item x="0"/>
        <item x="22"/>
        <item x="30"/>
        <item x="2"/>
        <item x="15"/>
        <item x="31"/>
        <item x="13"/>
        <item x="5"/>
        <item x="9"/>
        <item x="21"/>
        <item x="7"/>
        <item x="12"/>
        <item x="6"/>
        <item x="10"/>
      </items>
    </pivotField>
    <pivotField axis="axisRow" compact="0" outline="0" showAll="0" defaultSubtotal="0">
      <items count="35">
        <item x="1"/>
        <item x="5"/>
        <item x="16"/>
        <item x="17"/>
        <item x="10"/>
        <item x="8"/>
        <item x="31"/>
        <item x="32"/>
        <item x="7"/>
        <item x="0"/>
        <item x="26"/>
        <item x="18"/>
        <item x="19"/>
        <item x="22"/>
        <item x="27"/>
        <item x="6"/>
        <item x="13"/>
        <item x="14"/>
        <item x="21"/>
        <item x="28"/>
        <item x="2"/>
        <item x="11"/>
        <item x="4"/>
        <item x="3"/>
        <item x="29"/>
        <item x="30"/>
        <item x="15"/>
        <item x="24"/>
        <item x="12"/>
        <item x="25"/>
        <item x="33"/>
        <item x="20"/>
        <item x="9"/>
        <item x="34"/>
        <item x="23"/>
      </items>
    </pivotField>
    <pivotField compact="0" outline="0" showAll="0" defaultSubtotal="0"/>
    <pivotField compact="0" outline="0" showAll="0" defaultSubtotal="0">
      <items count="13">
        <item x="5"/>
        <item x="3"/>
        <item x="10"/>
        <item x="8"/>
        <item x="4"/>
        <item x="9"/>
        <item x="12"/>
        <item x="7"/>
        <item x="11"/>
        <item x="6"/>
        <item x="1"/>
        <item x="2"/>
        <item x="0"/>
      </items>
    </pivotField>
    <pivotField axis="axisRow" compact="0" outline="0" showAll="0" defaultSubtotal="0">
      <items count="3">
        <item x="0"/>
        <item m="1" x="2"/>
        <item x="1"/>
      </items>
    </pivotField>
  </pivotFields>
  <rowFields count="5">
    <field x="3"/>
    <field x="4"/>
    <field x="5"/>
    <field x="6"/>
    <field x="9"/>
  </rowFields>
  <rowItems count="22">
    <i>
      <x/>
      <x v="24"/>
      <x v="27"/>
      <x v="27"/>
      <x/>
    </i>
    <i>
      <x v="1"/>
      <x v="36"/>
      <x/>
      <x/>
      <x/>
    </i>
    <i>
      <x v="2"/>
      <x v="28"/>
      <x/>
      <x/>
      <x/>
    </i>
    <i>
      <x v="7"/>
      <x v="7"/>
      <x/>
      <x/>
      <x/>
    </i>
    <i>
      <x v="8"/>
      <x v="23"/>
      <x v="22"/>
      <x v="3"/>
      <x/>
    </i>
    <i>
      <x v="12"/>
      <x v="8"/>
      <x/>
      <x/>
      <x/>
    </i>
    <i>
      <x v="13"/>
      <x v="11"/>
      <x v="14"/>
      <x v="12"/>
      <x/>
    </i>
    <i>
      <x v="18"/>
      <x v="10"/>
      <x v="16"/>
      <x v="34"/>
      <x/>
    </i>
    <i>
      <x v="27"/>
      <x v="16"/>
      <x/>
      <x/>
      <x/>
    </i>
    <i>
      <x v="28"/>
      <x v="11"/>
      <x v="15"/>
      <x v="22"/>
      <x/>
    </i>
    <i>
      <x v="30"/>
      <x v="14"/>
      <x v="17"/>
      <x v="25"/>
      <x/>
    </i>
    <i>
      <x v="34"/>
      <x v="3"/>
      <x v="3"/>
      <x v="14"/>
      <x v="2"/>
    </i>
    <i>
      <x v="40"/>
      <x v="8"/>
      <x/>
      <x/>
      <x/>
    </i>
    <i>
      <x v="42"/>
      <x v="7"/>
      <x v="7"/>
      <x v="18"/>
      <x v="2"/>
    </i>
    <i>
      <x v="43"/>
      <x v="37"/>
      <x v="9"/>
      <x v="32"/>
      <x/>
    </i>
    <i>
      <x v="44"/>
      <x v="6"/>
      <x v="5"/>
      <x v="13"/>
      <x v="2"/>
    </i>
    <i>
      <x v="45"/>
      <x v="6"/>
      <x/>
      <x/>
      <x v="2"/>
    </i>
    <i>
      <x v="46"/>
      <x v="7"/>
      <x v="10"/>
      <x v="22"/>
      <x v="2"/>
    </i>
    <i>
      <x v="51"/>
      <x v="8"/>
      <x/>
      <x/>
      <x/>
    </i>
    <i>
      <x v="60"/>
      <x v="7"/>
      <x v="12"/>
      <x v="26"/>
      <x/>
    </i>
    <i>
      <x v="64"/>
      <x v="13"/>
      <x/>
      <x/>
      <x/>
    </i>
    <i>
      <x v="67"/>
      <x v="14"/>
      <x v="19"/>
      <x v="29"/>
      <x/>
    </i>
  </rowItems>
  <colItems count="1">
    <i/>
  </colItems>
  <pageFields count="1">
    <pageField fld="0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Dinámica1" cacheId="8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:I62" firstHeaderRow="0" firstDataRow="1" firstDataCol="1"/>
  <pivotFields count="3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5">
        <item x="0"/>
        <item x="1"/>
        <item x="2"/>
        <item x="3"/>
        <item t="default"/>
      </items>
    </pivotField>
    <pivotField showAll="0"/>
    <pivotField axis="axisRow" showAll="0">
      <items count="19">
        <item x="12"/>
        <item x="3"/>
        <item x="6"/>
        <item x="1"/>
        <item x="8"/>
        <item x="13"/>
        <item x="14"/>
        <item x="15"/>
        <item x="17"/>
        <item x="11"/>
        <item x="9"/>
        <item x="16"/>
        <item x="7"/>
        <item x="4"/>
        <item x="10"/>
        <item x="2"/>
        <item x="0"/>
        <item x="5"/>
        <item t="default"/>
      </items>
    </pivotField>
    <pivotField numFmtId="164" showAll="0"/>
    <pivotField numFmtId="164" showAll="0"/>
    <pivotField numFmtId="164" showAll="0"/>
    <pivotField dataField="1" numFmtId="164" showAll="0"/>
    <pivotField dataField="1" numFmtId="164" showAll="0"/>
    <pivotField dataField="1" numFmtId="164" showAll="0"/>
    <pivotField dataField="1" numFmtId="164" showAll="0"/>
    <pivotField dataField="1" numFmtId="164" showAll="0"/>
    <pivotField dataField="1" numFmtId="164" showAll="0"/>
    <pivotField numFmtId="164" showAll="0"/>
    <pivotField dataField="1" numFmtId="164" showAll="0"/>
    <pivotField axis="axisRow" showAll="0" sortType="ascending" defaultSubtotal="0">
      <items count="10">
        <item n="1 Gastos de Personal" x="5"/>
        <item n="2. Adquisición de Bienes y Servicios" x="0"/>
        <item n="3. Transferencias corrientes" x="6"/>
        <item n="8. Gastos por Tributos, Multas, Sanciones e Intereses de Mora" x="7"/>
        <item n="Oficina CIAF" x="3"/>
        <item n="Oficina de Difusión y Mercadeo" x="4"/>
        <item n="Secretaría General" x="9"/>
        <item n="Subdirección de Agrología" x="1"/>
        <item n="Subdirección de Catastro" x="2"/>
        <item n="Subdirección de Geografía y Cartografía" x="8"/>
      </items>
    </pivotField>
    <pivotField axis="axisRow" showAll="0" defaultSubtotal="0">
      <items count="2">
        <item n="Funcionamiento" x="0"/>
        <item n="Inversión" x="1"/>
      </items>
    </pivotField>
    <pivotField dataField="1" dragToRow="0" dragToCol="0" dragToPage="0" showAll="0" defaultSubtotal="0"/>
  </pivotFields>
  <rowFields count="4">
    <field x="28"/>
    <field x="27"/>
    <field x="15"/>
    <field x="13"/>
  </rowFields>
  <rowItems count="61">
    <i>
      <x/>
    </i>
    <i r="1">
      <x/>
    </i>
    <i r="2">
      <x v="3"/>
    </i>
    <i r="3">
      <x/>
    </i>
    <i r="2">
      <x v="15"/>
    </i>
    <i r="3">
      <x/>
    </i>
    <i r="2">
      <x v="16"/>
    </i>
    <i r="3">
      <x/>
    </i>
    <i r="1">
      <x v="1"/>
    </i>
    <i r="2">
      <x v="1"/>
    </i>
    <i r="3">
      <x/>
    </i>
    <i r="3">
      <x v="1"/>
    </i>
    <i r="1">
      <x v="2"/>
    </i>
    <i r="2">
      <x v="2"/>
    </i>
    <i r="3">
      <x v="1"/>
    </i>
    <i r="2">
      <x v="13"/>
    </i>
    <i r="3">
      <x/>
    </i>
    <i r="2">
      <x v="17"/>
    </i>
    <i r="3">
      <x v="1"/>
    </i>
    <i r="1">
      <x v="3"/>
    </i>
    <i r="2">
      <x v="4"/>
    </i>
    <i r="3">
      <x v="1"/>
    </i>
    <i r="2">
      <x v="12"/>
    </i>
    <i r="3">
      <x/>
    </i>
    <i r="3">
      <x v="1"/>
    </i>
    <i>
      <x v="1"/>
    </i>
    <i r="1">
      <x v="4"/>
    </i>
    <i r="2">
      <x v="5"/>
    </i>
    <i r="3">
      <x/>
    </i>
    <i r="3">
      <x v="1"/>
    </i>
    <i r="1">
      <x v="5"/>
    </i>
    <i r="2">
      <x v="8"/>
    </i>
    <i r="3">
      <x/>
    </i>
    <i r="3">
      <x v="1"/>
    </i>
    <i r="1">
      <x v="6"/>
    </i>
    <i r="2">
      <x v="6"/>
    </i>
    <i r="3">
      <x/>
    </i>
    <i r="3">
      <x v="1"/>
    </i>
    <i r="2">
      <x v="7"/>
    </i>
    <i r="3">
      <x/>
    </i>
    <i r="3">
      <x v="1"/>
    </i>
    <i r="2">
      <x v="11"/>
    </i>
    <i r="3">
      <x/>
    </i>
    <i r="1">
      <x v="7"/>
    </i>
    <i r="2">
      <x v="9"/>
    </i>
    <i r="3">
      <x/>
    </i>
    <i r="3">
      <x v="1"/>
    </i>
    <i r="1">
      <x v="8"/>
    </i>
    <i r="2">
      <x/>
    </i>
    <i r="3">
      <x/>
    </i>
    <i r="3">
      <x v="1"/>
    </i>
    <i r="3">
      <x v="2"/>
    </i>
    <i r="3">
      <x v="3"/>
    </i>
    <i r="1">
      <x v="9"/>
    </i>
    <i r="2">
      <x v="10"/>
    </i>
    <i r="3">
      <x/>
    </i>
    <i r="3">
      <x v="1"/>
    </i>
    <i r="2">
      <x v="14"/>
    </i>
    <i r="3">
      <x/>
    </i>
    <i r="3">
      <x v="1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Apropiación vigente" fld="19" baseField="15" baseItem="13" numFmtId="165"/>
    <dataField name="Apropiación bloqueada" fld="20" baseField="15" baseItem="12" numFmtId="165"/>
    <dataField name="CDP " fld="21" baseField="15" baseItem="12" numFmtId="165"/>
    <dataField name="Apropiación disponible" fld="22" baseField="15" baseItem="17" numFmtId="165"/>
    <dataField name="Compromisos" fld="23" baseField="15" baseItem="9" numFmtId="165"/>
    <dataField name="CDP por registrar" fld="29" baseField="15" baseItem="9" numFmtId="166"/>
    <dataField name="Obligaciones" fld="24" baseField="15" baseItem="9" numFmtId="165"/>
    <dataField name="Pagos " fld="26" baseField="15" baseItem="9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AA6D8F-3806-4F3B-A088-B076387DE6A2}" name="TablaDinámica1" cacheId="16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 rowHeaderCaption="TERRITORIAL ">
  <location ref="A7:J29" firstHeaderRow="0" firstDataRow="1" firstDataCol="1"/>
  <pivotFields count="27">
    <pivotField showAll="0"/>
    <pivotField axis="axisRow" showAll="0">
      <items count="2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t="default"/>
      </items>
    </pivotField>
    <pivotField showAll="0"/>
    <pivotField showAll="0">
      <items count="3"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>
      <items count="4">
        <item x="0"/>
        <item x="2"/>
        <item x="1"/>
        <item t="default"/>
      </items>
    </pivotField>
    <pivotField showAll="0"/>
    <pivotField showAll="0"/>
    <pivotField dataField="1" numFmtId="164" showAll="0"/>
    <pivotField dataField="1" numFmtId="164" showAll="0"/>
    <pivotField dataField="1" numFmtId="164" showAll="0"/>
    <pivotField dataField="1" numFmtId="164" showAll="0"/>
    <pivotField numFmtId="164" showAll="0"/>
    <pivotField dataField="1" numFmtId="164" showAll="0"/>
    <pivotField dataField="1" numFmtId="164" showAll="0"/>
    <pivotField dataField="1" numFmtId="164" showAll="0"/>
    <pivotField dataField="1" numFmtId="164" showAll="0"/>
    <pivotField numFmtId="164" showAll="0"/>
    <pivotField dataField="1" numFmtId="164" showAll="0"/>
  </pivotFields>
  <rowFields count="1">
    <field x="1"/>
  </rowFields>
  <row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APR. INICIAL " fld="16" baseField="1" baseItem="0" numFmtId="165"/>
    <dataField name=" APR. ADICIONADA" fld="17" baseField="1" baseItem="9" numFmtId="165"/>
    <dataField name="APR. REDUCIDA " fld="18" baseField="1" baseItem="20" numFmtId="165"/>
    <dataField name="APR. VIGENTE " fld="19" baseField="1" baseItem="12" numFmtId="165"/>
    <dataField name="CDP´s" fld="21" baseField="1" baseItem="2" numFmtId="165"/>
    <dataField name="DISPONIBLE" fld="22" baseField="1" baseItem="9" numFmtId="165"/>
    <dataField name="COMPROMISOS" fld="23" baseField="1" baseItem="10" numFmtId="165"/>
    <dataField name="OBLIGACIÓN" fld="24" baseField="1" baseItem="15" numFmtId="165"/>
    <dataField name=" PAGOS" fld="26" baseField="1" baseItem="10" numFmtId="165"/>
  </dataFields>
  <formats count="4">
    <format dxfId="37">
      <pivotArea field="1" type="button" dataOnly="0" labelOnly="1" outline="0" axis="axisRow" fieldPosition="0"/>
    </format>
    <format dxfId="36">
      <pivotArea field="1" type="button" dataOnly="0" labelOnly="1" outline="0" axis="axisRow" fieldPosition="0"/>
    </format>
    <format dxfId="35">
      <pivotArea dataOnly="0" labelOnly="1" outline="0" fieldPosition="0">
        <references count="1">
          <reference field="4294967294" count="9">
            <x v="0"/>
            <x v="1"/>
            <x v="2"/>
            <x v="3"/>
            <x v="4"/>
            <x v="5"/>
            <x v="6"/>
            <x v="7"/>
            <x v="8"/>
          </reference>
        </references>
      </pivotArea>
    </format>
    <format dxfId="34">
      <pivotArea dataOnly="0" labelOnly="1" outline="0" fieldPosition="0">
        <references count="1">
          <reference field="4294967294" count="9">
            <x v="0"/>
            <x v="1"/>
            <x v="2"/>
            <x v="3"/>
            <x v="4"/>
            <x v="5"/>
            <x v="6"/>
            <x v="7"/>
            <x v="8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0000000}" name="TablaDinámica10" cacheId="12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 rowHeaderCaption="Producto">
  <location ref="A7:I36" firstHeaderRow="0" firstDataRow="1" firstDataCol="1"/>
  <pivotFields count="28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29">
        <item x="1"/>
        <item x="14"/>
        <item x="13"/>
        <item x="3"/>
        <item x="2"/>
        <item x="5"/>
        <item x="27"/>
        <item x="18"/>
        <item x="6"/>
        <item x="16"/>
        <item x="24"/>
        <item x="23"/>
        <item x="22"/>
        <item x="9"/>
        <item x="4"/>
        <item x="17"/>
        <item x="12"/>
        <item x="19"/>
        <item x="15"/>
        <item x="25"/>
        <item x="21"/>
        <item x="10"/>
        <item x="7"/>
        <item x="11"/>
        <item x="0"/>
        <item x="8"/>
        <item x="26"/>
        <item x="20"/>
        <item t="default"/>
      </items>
    </pivotField>
    <pivotField showAll="0">
      <items count="13">
        <item x="5"/>
        <item x="7"/>
        <item x="8"/>
        <item x="9"/>
        <item x="11"/>
        <item x="3"/>
        <item x="4"/>
        <item x="1"/>
        <item x="0"/>
        <item x="10"/>
        <item x="2"/>
        <item x="6"/>
        <item t="default"/>
      </items>
    </pivotField>
    <pivotField dataField="1" numFmtId="164" showAll="0"/>
    <pivotField dataField="1" numFmtId="164" showAll="0"/>
    <pivotField dataField="1" numFmtId="164" showAll="0"/>
    <pivotField dataField="1" numFmtId="164" showAll="0"/>
    <pivotField numFmtId="164" showAll="0"/>
    <pivotField dataField="1" numFmtId="164" showAll="0"/>
    <pivotField numFmtId="164" showAll="0"/>
    <pivotField dataField="1" numFmtId="164" showAll="0"/>
    <pivotField dataField="1" numFmtId="164" showAll="0"/>
    <pivotField numFmtId="164" showAll="0"/>
    <pivotField dataField="1" numFmtId="164" showAll="0"/>
  </pivotFields>
  <rowFields count="1">
    <field x="15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 APR. INICIAL " fld="17" baseField="15" baseItem="7" numFmtId="165"/>
    <dataField name="APR. ADICIONADA " fld="18" baseField="15" baseItem="5" numFmtId="165"/>
    <dataField name="APR. BLOQUEADA " fld="19" baseField="15" baseItem="7" numFmtId="165"/>
    <dataField name="APR. VIGENTE " fld="20" baseField="15" baseItem="9" numFmtId="165"/>
    <dataField name=" CDP´S" fld="22" baseField="15" baseItem="6" numFmtId="165"/>
    <dataField name=" COMPROMISOS" fld="24" baseField="15" baseItem="10" numFmtId="165"/>
    <dataField name="OBLIGACIONES" fld="25" baseField="15" baseItem="8" numFmtId="165"/>
    <dataField name="PAGOS " fld="27" baseField="15" baseItem="15" numFmtId="165"/>
  </dataFields>
  <formats count="9">
    <format dxfId="33">
      <pivotArea field="15" type="button" dataOnly="0" labelOnly="1" outline="0" axis="axisRow" fieldPosition="0"/>
    </format>
    <format dxfId="32">
      <pivotArea outline="0" fieldPosition="0">
        <references count="1">
          <reference field="4294967294" count="1">
            <x v="0"/>
          </reference>
        </references>
      </pivotArea>
    </format>
    <format dxfId="31">
      <pivotArea outline="0" fieldPosition="0">
        <references count="1">
          <reference field="4294967294" count="1">
            <x v="1"/>
          </reference>
        </references>
      </pivotArea>
    </format>
    <format dxfId="30">
      <pivotArea outline="0" fieldPosition="0">
        <references count="1">
          <reference field="4294967294" count="1">
            <x v="2"/>
          </reference>
        </references>
      </pivotArea>
    </format>
    <format dxfId="29">
      <pivotArea outline="0" fieldPosition="0">
        <references count="1">
          <reference field="4294967294" count="1">
            <x v="3"/>
          </reference>
        </references>
      </pivotArea>
    </format>
    <format dxfId="28">
      <pivotArea outline="0" fieldPosition="0">
        <references count="1">
          <reference field="4294967294" count="1">
            <x v="4"/>
          </reference>
        </references>
      </pivotArea>
    </format>
    <format dxfId="27">
      <pivotArea outline="0" fieldPosition="0">
        <references count="1">
          <reference field="4294967294" count="1">
            <x v="5"/>
          </reference>
        </references>
      </pivotArea>
    </format>
    <format dxfId="26">
      <pivotArea outline="0" fieldPosition="0">
        <references count="1">
          <reference field="4294967294" count="1">
            <x v="6"/>
          </reference>
        </references>
      </pivotArea>
    </format>
    <format dxfId="25">
      <pivotArea outline="0" fieldPosition="0">
        <references count="1">
          <reference field="4294967294" count="1">
            <x v="7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900-000000000000}" name="TablaDinámica5" cacheId="1" applyNumberFormats="0" applyBorderFormats="0" applyFontFormats="0" applyPatternFormats="0" applyAlignmentFormats="0" applyWidthHeightFormats="1" dataCaption="Valores" updatedVersion="6" minRefreshableVersion="3" useAutoFormatting="1" rowGrandTotals="0" colGrandTotals="0" itemPrintTitles="1" createdVersion="6" indent="0" compact="0" compactData="0" multipleFieldFilters="0">
  <location ref="B9:F16" firstHeaderRow="1" firstDataRow="1" firstDataCol="5" rowPageCount="1" colPageCount="1"/>
  <pivotFields count="9">
    <pivotField axis="axisPage" compact="0" outline="0" multipleItemSelectionAllowed="1" showAll="0" defaultSubtotal="0">
      <items count="5">
        <item h="1" x="0"/>
        <item x="1"/>
        <item h="1" x="2"/>
        <item h="1" m="1" x="3"/>
        <item h="1" m="1" x="4"/>
      </items>
    </pivotField>
    <pivotField compact="0" outline="0" showAll="0" defaultSubtotal="0"/>
    <pivotField compact="0" outline="0" showAll="0" defaultSubtotal="0"/>
    <pivotField name="Meta Escrita" axis="axisRow" compact="0" outline="0" showAll="0" defaultSubtotal="0">
      <items count="68">
        <item x="19"/>
        <item x="2"/>
        <item x="3"/>
        <item x="23"/>
        <item x="22"/>
        <item x="24"/>
        <item x="25"/>
        <item x="20"/>
        <item x="4"/>
        <item x="53"/>
        <item x="44"/>
        <item x="45"/>
        <item x="6"/>
        <item x="11"/>
        <item x="42"/>
        <item x="35"/>
        <item x="36"/>
        <item x="41"/>
        <item x="18"/>
        <item x="32"/>
        <item x="29"/>
        <item x="30"/>
        <item x="67"/>
        <item x="59"/>
        <item x="58"/>
        <item x="34"/>
        <item x="56"/>
        <item x="13"/>
        <item x="12"/>
        <item x="55"/>
        <item x="9"/>
        <item x="28"/>
        <item x="27"/>
        <item x="43"/>
        <item x="21"/>
        <item x="26"/>
        <item x="57"/>
        <item x="54"/>
        <item x="50"/>
        <item x="48"/>
        <item x="8"/>
        <item x="61"/>
        <item x="14"/>
        <item x="1"/>
        <item x="17"/>
        <item x="10"/>
        <item x="0"/>
        <item x="49"/>
        <item x="46"/>
        <item x="38"/>
        <item x="31"/>
        <item x="15"/>
        <item x="63"/>
        <item x="62"/>
        <item x="64"/>
        <item x="65"/>
        <item x="60"/>
        <item x="47"/>
        <item x="52"/>
        <item x="37"/>
        <item x="5"/>
        <item x="66"/>
        <item x="51"/>
        <item x="33"/>
        <item x="16"/>
        <item x="39"/>
        <item x="40"/>
        <item x="7"/>
      </items>
    </pivotField>
    <pivotField name="Meta" axis="axisRow" compact="0" outline="0" showAll="0" defaultSubtotal="0">
      <items count="39">
        <item x="17"/>
        <item x="16"/>
        <item x="14"/>
        <item x="13"/>
        <item x="18"/>
        <item x="15"/>
        <item x="7"/>
        <item x="0"/>
        <item x="5"/>
        <item x="37"/>
        <item x="11"/>
        <item x="8"/>
        <item x="35"/>
        <item x="10"/>
        <item x="6"/>
        <item x="23"/>
        <item x="9"/>
        <item x="27"/>
        <item x="25"/>
        <item x="20"/>
        <item x="22"/>
        <item x="19"/>
        <item x="36"/>
        <item m="1" x="38"/>
        <item x="4"/>
        <item x="12"/>
        <item x="34"/>
        <item x="26"/>
        <item x="32"/>
        <item x="3"/>
        <item x="21"/>
        <item x="30"/>
        <item x="29"/>
        <item x="33"/>
        <item x="31"/>
        <item x="28"/>
        <item x="24"/>
        <item x="2"/>
        <item x="1"/>
      </items>
    </pivotField>
    <pivotField name="Ejecutado" axis="axisRow" compact="0" outline="0" showAll="0" defaultSubtotal="0">
      <items count="32">
        <item x="2"/>
        <item x="14"/>
        <item x="15"/>
        <item x="13"/>
        <item x="29"/>
        <item x="10"/>
        <item x="16"/>
        <item x="9"/>
        <item x="30"/>
        <item x="1"/>
        <item x="0"/>
        <item x="31"/>
        <item x="4"/>
        <item x="28"/>
        <item x="7"/>
        <item x="8"/>
        <item x="11"/>
        <item x="6"/>
        <item x="19"/>
        <item x="5"/>
        <item x="17"/>
        <item x="20"/>
        <item x="3"/>
        <item x="18"/>
        <item x="27"/>
        <item x="21"/>
        <item x="24"/>
        <item x="12"/>
        <item x="23"/>
        <item x="26"/>
        <item x="22"/>
        <item x="25"/>
      </items>
    </pivotField>
    <pivotField axis="axisRow" compact="0" outline="0" showAll="0" defaultSubtotal="0">
      <items count="35">
        <item x="2"/>
        <item x="20"/>
        <item x="29"/>
        <item x="3"/>
        <item x="24"/>
        <item x="23"/>
        <item x="13"/>
        <item x="14"/>
        <item x="22"/>
        <item x="17"/>
        <item x="32"/>
        <item x="30"/>
        <item x="7"/>
        <item x="9"/>
        <item x="12"/>
        <item x="21"/>
        <item x="27"/>
        <item x="28"/>
        <item x="8"/>
        <item x="33"/>
        <item x="18"/>
        <item x="25"/>
        <item x="0"/>
        <item x="19"/>
        <item x="34"/>
        <item x="6"/>
        <item x="4"/>
        <item x="11"/>
        <item x="26"/>
        <item x="5"/>
        <item x="15"/>
        <item x="31"/>
        <item x="1"/>
        <item x="16"/>
        <item x="10"/>
      </items>
    </pivotField>
    <pivotField axis="axisRow" compact="0" outline="0" showAll="0" defaultSubtotal="0">
      <items count="12">
        <item x="3"/>
        <item x="4"/>
        <item x="9"/>
        <item x="5"/>
        <item x="6"/>
        <item x="7"/>
        <item x="8"/>
        <item x="1"/>
        <item x="10"/>
        <item x="2"/>
        <item x="11"/>
        <item x="0"/>
      </items>
    </pivotField>
    <pivotField compact="0" outline="0" showAll="0" defaultSubtotal="0"/>
  </pivotFields>
  <rowFields count="5">
    <field x="3"/>
    <field x="4"/>
    <field x="5"/>
    <field x="6"/>
    <field x="7"/>
  </rowFields>
  <rowItems count="7">
    <i>
      <x v="3"/>
      <x v="5"/>
      <x v="2"/>
      <x v="7"/>
      <x v="1"/>
    </i>
    <i>
      <x v="4"/>
      <x v="2"/>
      <x v="1"/>
      <x v="6"/>
      <x/>
    </i>
    <i>
      <x v="5"/>
      <x v="1"/>
      <x/>
      <x/>
      <x v="3"/>
    </i>
    <i>
      <x v="6"/>
      <x/>
      <x/>
      <x/>
      <x v="4"/>
    </i>
    <i>
      <x v="31"/>
      <x v="21"/>
      <x v="23"/>
      <x v="33"/>
      <x v="11"/>
    </i>
    <i>
      <x v="32"/>
      <x v="11"/>
      <x v="20"/>
      <x v="34"/>
      <x v="11"/>
    </i>
    <i>
      <x v="35"/>
      <x v="4"/>
      <x v="6"/>
      <x v="30"/>
      <x v="5"/>
    </i>
  </rowItems>
  <colItems count="1">
    <i/>
  </colItems>
  <pageFields count="1">
    <pageField fld="0" hier="-1"/>
  </pageFields>
  <formats count="17">
    <format dxfId="20">
      <pivotArea field="3" type="button" dataOnly="0" labelOnly="1" outline="0" axis="axisRow" fieldPosition="0"/>
    </format>
    <format dxfId="19">
      <pivotArea dataOnly="0" labelOnly="1" outline="0" fieldPosition="0">
        <references count="4">
          <reference field="3" count="1" selected="0">
            <x v="3"/>
          </reference>
          <reference field="4" count="1" selected="0">
            <x v="5"/>
          </reference>
          <reference field="5" count="1" selected="0">
            <x v="2"/>
          </reference>
          <reference field="6" count="1">
            <x v="7"/>
          </reference>
        </references>
      </pivotArea>
    </format>
    <format dxfId="18">
      <pivotArea dataOnly="0" labelOnly="1" outline="0" fieldPosition="0">
        <references count="4">
          <reference field="3" count="1" selected="0">
            <x v="4"/>
          </reference>
          <reference field="4" count="1" selected="0">
            <x v="2"/>
          </reference>
          <reference field="5" count="1" selected="0">
            <x v="1"/>
          </reference>
          <reference field="6" count="1">
            <x v="6"/>
          </reference>
        </references>
      </pivotArea>
    </format>
    <format dxfId="17">
      <pivotArea dataOnly="0" labelOnly="1" outline="0" fieldPosition="0">
        <references count="4"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>
            <x v="0"/>
          </reference>
        </references>
      </pivotArea>
    </format>
    <format dxfId="16">
      <pivotArea dataOnly="0" labelOnly="1" outline="0" fieldPosition="0">
        <references count="4"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>
            <x v="0"/>
          </reference>
        </references>
      </pivotArea>
    </format>
    <format dxfId="15">
      <pivotArea dataOnly="0" labelOnly="1" outline="0" fieldPosition="0">
        <references count="4">
          <reference field="3" count="1" selected="0">
            <x v="31"/>
          </reference>
          <reference field="4" count="1" selected="0">
            <x v="21"/>
          </reference>
          <reference field="5" count="1" selected="0">
            <x v="23"/>
          </reference>
          <reference field="6" count="1">
            <x v="33"/>
          </reference>
        </references>
      </pivotArea>
    </format>
    <format dxfId="14">
      <pivotArea dataOnly="0" labelOnly="1" outline="0" fieldPosition="0">
        <references count="4">
          <reference field="3" count="1" selected="0">
            <x v="32"/>
          </reference>
          <reference field="4" count="1" selected="0">
            <x v="11"/>
          </reference>
          <reference field="5" count="1" selected="0">
            <x v="20"/>
          </reference>
          <reference field="6" count="1">
            <x v="34"/>
          </reference>
        </references>
      </pivotArea>
    </format>
    <format dxfId="13">
      <pivotArea dataOnly="0" labelOnly="1" outline="0" fieldPosition="0">
        <references count="4">
          <reference field="3" count="1" selected="0">
            <x v="35"/>
          </reference>
          <reference field="4" count="1" selected="0">
            <x v="4"/>
          </reference>
          <reference field="5" count="1" selected="0">
            <x v="6"/>
          </reference>
          <reference field="6" count="1">
            <x v="30"/>
          </reference>
        </references>
      </pivotArea>
    </format>
    <format dxfId="12">
      <pivotArea dataOnly="0" labelOnly="1" outline="0" fieldPosition="0">
        <references count="2">
          <reference field="3" count="1" selected="0">
            <x v="3"/>
          </reference>
          <reference field="4" count="1">
            <x v="5"/>
          </reference>
        </references>
      </pivotArea>
    </format>
    <format dxfId="11">
      <pivotArea dataOnly="0" labelOnly="1" outline="0" fieldPosition="0">
        <references count="2">
          <reference field="3" count="1" selected="0">
            <x v="4"/>
          </reference>
          <reference field="4" count="1">
            <x v="2"/>
          </reference>
        </references>
      </pivotArea>
    </format>
    <format dxfId="10">
      <pivotArea dataOnly="0" labelOnly="1" outline="0" fieldPosition="0">
        <references count="2">
          <reference field="3" count="1" selected="0">
            <x v="5"/>
          </reference>
          <reference field="4" count="1">
            <x v="1"/>
          </reference>
        </references>
      </pivotArea>
    </format>
    <format dxfId="9">
      <pivotArea dataOnly="0" labelOnly="1" outline="0" fieldPosition="0">
        <references count="2">
          <reference field="3" count="1" selected="0">
            <x v="6"/>
          </reference>
          <reference field="4" count="1">
            <x v="0"/>
          </reference>
        </references>
      </pivotArea>
    </format>
    <format dxfId="8">
      <pivotArea dataOnly="0" labelOnly="1" outline="0" fieldPosition="0">
        <references count="3">
          <reference field="3" count="1" selected="0">
            <x v="3"/>
          </reference>
          <reference field="4" count="1" selected="0">
            <x v="5"/>
          </reference>
          <reference field="5" count="1">
            <x v="2"/>
          </reference>
        </references>
      </pivotArea>
    </format>
    <format dxfId="7">
      <pivotArea dataOnly="0" labelOnly="1" outline="0" fieldPosition="0">
        <references count="3">
          <reference field="3" count="1" selected="0">
            <x v="4"/>
          </reference>
          <reference field="4" count="1" selected="0">
            <x v="2"/>
          </reference>
          <reference field="5" count="1">
            <x v="1"/>
          </reference>
        </references>
      </pivotArea>
    </format>
    <format dxfId="6">
      <pivotArea dataOnly="0" labelOnly="1" outline="0" fieldPosition="0">
        <references count="3">
          <reference field="3" count="1" selected="0">
            <x v="5"/>
          </reference>
          <reference field="4" count="1" selected="0">
            <x v="1"/>
          </reference>
          <reference field="5" count="1">
            <x v="0"/>
          </reference>
        </references>
      </pivotArea>
    </format>
    <format dxfId="5">
      <pivotArea dataOnly="0" labelOnly="1" outline="0" fieldPosition="0">
        <references count="2">
          <reference field="3" count="1" selected="0">
            <x v="35"/>
          </reference>
          <reference field="4" count="1">
            <x v="4"/>
          </reference>
        </references>
      </pivotArea>
    </format>
    <format dxfId="4">
      <pivotArea dataOnly="0" labelOnly="1" outline="0" fieldPosition="0">
        <references count="3">
          <reference field="3" count="1" selected="0">
            <x v="35"/>
          </reference>
          <reference field="4" count="1" selected="0">
            <x v="4"/>
          </reference>
          <reference field="5" count="1">
            <x v="6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REC" xr10:uid="{00000000-0013-0000-FFFF-FFFF01000000}" sourceName="REC">
  <pivotTables>
    <pivotTable tabId="6" name="TablaDinámica1"/>
  </pivotTables>
  <data>
    <tabular pivotCacheId="1">
      <items count="4">
        <i x="0" s="1"/>
        <i x="2" s="1"/>
        <i x="3" s="1"/>
        <i x="1" s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DESCRIPCION" xr10:uid="{00000000-0013-0000-FFFF-FFFF02000000}" sourceName="DESCRIPCION">
  <pivotTables>
    <pivotTable tabId="6" name="TablaDinámica1"/>
  </pivotTables>
  <data>
    <tabular pivotCacheId="1">
      <items count="18">
        <i x="12" s="1"/>
        <i x="3" s="1"/>
        <i x="6" s="1"/>
        <i x="1" s="1"/>
        <i x="8" s="1"/>
        <i x="13" s="1"/>
        <i x="14" s="1"/>
        <i x="15" s="1"/>
        <i x="17" s="1"/>
        <i x="11" s="1"/>
        <i x="9" s="1"/>
        <i x="16" s="1"/>
        <i x="7" s="1"/>
        <i x="4" s="1"/>
        <i x="10" s="1"/>
        <i x="2" s="1"/>
        <i x="0" s="1"/>
        <i x="5" s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DESCRIPCION2" xr10:uid="{00000000-0013-0000-FFFF-FFFF03000000}" sourceName="DESCRIPCION2">
  <pivotTables>
    <pivotTable tabId="6" name="TablaDinámica1"/>
  </pivotTables>
  <data>
    <tabular pivotCacheId="1">
      <items count="10">
        <i x="5" s="1"/>
        <i x="0" s="1"/>
        <i x="6" s="1"/>
        <i x="7" s="1"/>
        <i x="3" s="1"/>
        <i x="4" s="1"/>
        <i x="9" s="1"/>
        <i x="1" s="1"/>
        <i x="2" s="1"/>
        <i x="8" s="1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DESCRIPCION3" xr10:uid="{00000000-0013-0000-FFFF-FFFF04000000}" sourceName="DESCRIPCION3">
  <pivotTables>
    <pivotTable tabId="6" name="TablaDinámica1"/>
  </pivotTables>
  <data>
    <tabular pivotCacheId="1">
      <items count="2">
        <i x="0" s="1"/>
        <i x="1" s="1"/>
      </items>
    </tabular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" xr10:uid="{00000000-0013-0000-FFFF-FFFF05000000}" sourceName="TIPO">
  <pivotTables>
    <pivotTable tabId="16" name="TablaDinámica1"/>
  </pivotTables>
  <data>
    <tabular pivotCacheId="587263761">
      <items count="2">
        <i x="0" s="1"/>
        <i x="1" s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REC2" xr10:uid="{00000000-0013-0000-FFFF-FFFF06000000}" sourceName="REC">
  <pivotTables>
    <pivotTable tabId="16" name="TablaDinámica1"/>
  </pivotTables>
  <data>
    <tabular pivotCacheId="587263761">
      <items count="3">
        <i x="0" s="1"/>
        <i x="2" s="1"/>
        <i x="1" s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Proyecto" xr10:uid="{00000000-0013-0000-FFFF-FFFF07000000}" sourceName="Proyecto">
  <pivotTables>
    <pivotTable tabId="6" name="TablaDinámica4"/>
    <pivotTable tabId="6" name="TablaDinámica6"/>
  </pivotTables>
  <data>
    <tabular pivotCacheId="7">
      <items count="10">
        <i x="3" s="1"/>
        <i x="4" s="1"/>
        <i x="5" s="1"/>
        <i x="6" s="1"/>
        <i x="8" s="1"/>
        <i x="2" s="1"/>
        <i x="0" s="1"/>
        <i x="7" s="1"/>
        <i x="1" s="1"/>
        <i x="9" s="1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8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Área" xr10:uid="{00000000-0013-0000-FFFF-FFFF08000000}" sourceName="Área">
  <pivotTables>
    <pivotTable tabId="6" name="TablaDinámica4"/>
    <pivotTable tabId="6" name="TablaDinámica6"/>
  </pivotTables>
  <data>
    <tabular pivotCacheId="7">
      <items count="13">
        <i x="5" s="1"/>
        <i x="3" s="1"/>
        <i x="10" s="1"/>
        <i x="8" s="1"/>
        <i x="4" s="1"/>
        <i x="9" s="1"/>
        <i x="12" s="1"/>
        <i x="7" s="1"/>
        <i x="11" s="1"/>
        <i x="6" s="1"/>
        <i x="1" s="1"/>
        <i x="2" s="1"/>
        <i x="0" s="1"/>
      </items>
    </tabular>
  </data>
</slicerCacheDefinition>
</file>

<file path=xl/slicerCaches/slicerCache9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Proyecto1" xr10:uid="{00000000-0013-0000-FFFF-FFFF09000000}" sourceName="Proyecto">
  <pivotTables>
    <pivotTable tabId="21" name="TablaDinámica10"/>
  </pivotTables>
  <data>
    <tabular pivotCacheId="6">
      <items count="12">
        <i x="5" s="1"/>
        <i x="7" s="1"/>
        <i x="8" s="1"/>
        <i x="9" s="1"/>
        <i x="11" s="1"/>
        <i x="3" s="1"/>
        <i x="4" s="1"/>
        <i x="1" s="1"/>
        <i x="0" s="1"/>
        <i x="10" s="1"/>
        <i x="2" s="1"/>
        <i x="6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REC" xr10:uid="{00000000-0014-0000-FFFF-FFFF01000000}" cache="SegmentaciónDeDatos_REC" caption="Fuentes Recursos" style="SlicerStyleDark1" rowHeight="257175"/>
  <slicer name="DESCRIPCION" xr10:uid="{00000000-0014-0000-FFFF-FFFF02000000}" cache="SegmentaciónDeDatos_DESCRIPCION" caption="Descripción" style="SlicerStyleDark1" rowHeight="257175"/>
  <slicer name="DESCRIPCION2" xr10:uid="{00000000-0014-0000-FFFF-FFFF03000000}" cache="SegmentaciónDeDatos_DESCRIPCION2" caption="Rubro" style="SlicerStyleDark1" rowHeight="257175"/>
  <slicer name="DESCRIPCION3" xr10:uid="{00000000-0014-0000-FFFF-FFFF04000000}" cache="SegmentaciónDeDatos_DESCRIPCION3" caption="Tipo de gasto" style="SlicerStyleDark1" rowHeight="25717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1" xr10:uid="{00000000-0014-0000-FFFF-FFFF05000000}" cache="SegmentaciónDeDatos_TIPO1" caption="Tipo de gasto" style="SlicerStyleDark1" rowHeight="241300"/>
  <slicer name="REC 1" xr10:uid="{00000000-0014-0000-FFFF-FFFF06000000}" cache="SegmentaciónDeDatos_REC2" caption="Fuentes Recursos" style="SlicerStyleDark1" rowHeight="24130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Proyecto 1" xr10:uid="{00000000-0014-0000-FFFF-FFFF07000000}" cache="SegmentaciónDeDatos_Proyecto1" caption="Proyecto" style="SlicerStyleDark1" rowHeight="257175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Proyecto" xr10:uid="{00000000-0014-0000-FFFF-FFFF08000000}" cache="SegmentaciónDeDatos_Proyecto" caption="Proyecto" style="SlicerStyleDark1" rowHeight="257175"/>
  <slicer name="Área" xr10:uid="{00000000-0014-0000-FFFF-FFFF09000000}" cache="SegmentaciónDeDatos_Área" caption="Área" style="SlicerStyleDark1" rowHeight="257175"/>
</slicer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07/relationships/slicer" Target="../slicers/slicer2.xml"/><Relationship Id="rId2" Type="http://schemas.openxmlformats.org/officeDocument/2006/relationships/drawing" Target="../drawings/drawing5.xml"/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07/relationships/slicer" Target="../slicers/slicer3.xml"/><Relationship Id="rId2" Type="http://schemas.openxmlformats.org/officeDocument/2006/relationships/drawing" Target="../drawings/drawing6.xml"/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2" Type="http://schemas.microsoft.com/office/2007/relationships/slicer" Target="../slicers/slicer4.xml"/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ivotTable" Target="../pivotTables/pivot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71"/>
  <sheetViews>
    <sheetView zoomScale="90" zoomScaleNormal="90" workbookViewId="0">
      <selection activeCell="A12" sqref="A12"/>
    </sheetView>
  </sheetViews>
  <sheetFormatPr baseColWidth="10" defaultRowHeight="15.75" x14ac:dyDescent="0.25"/>
  <cols>
    <col min="1" max="1" width="172.875" customWidth="1"/>
    <col min="2" max="2" width="18.375" customWidth="1"/>
    <col min="3" max="3" width="21.25" customWidth="1"/>
    <col min="4" max="4" width="14.875" customWidth="1"/>
    <col min="5" max="5" width="20.875" customWidth="1"/>
    <col min="6" max="6" width="14.875" customWidth="1"/>
    <col min="7" max="7" width="17.5" bestFit="1" customWidth="1"/>
    <col min="8" max="9" width="14.875" customWidth="1"/>
    <col min="29" max="29" width="117.75" bestFit="1" customWidth="1"/>
    <col min="30" max="31" width="36.75" bestFit="1" customWidth="1"/>
    <col min="32" max="32" width="11.875" customWidth="1"/>
    <col min="33" max="33" width="16.5" bestFit="1" customWidth="1"/>
    <col min="37" max="37" width="11.875" bestFit="1" customWidth="1"/>
    <col min="42" max="42" width="11.875" bestFit="1" customWidth="1"/>
    <col min="43" max="43" width="11.875" customWidth="1"/>
  </cols>
  <sheetData>
    <row r="1" spans="1:43" x14ac:dyDescent="0.25">
      <c r="A1" s="10" t="s">
        <v>110</v>
      </c>
      <c r="B1" t="s">
        <v>119</v>
      </c>
      <c r="C1" t="s">
        <v>120</v>
      </c>
      <c r="D1" t="s">
        <v>125</v>
      </c>
      <c r="E1" t="s">
        <v>122</v>
      </c>
      <c r="F1" t="s">
        <v>123</v>
      </c>
      <c r="G1" t="s">
        <v>124</v>
      </c>
      <c r="H1" t="s">
        <v>126</v>
      </c>
      <c r="I1" t="s">
        <v>127</v>
      </c>
      <c r="P1" s="27" t="s">
        <v>277</v>
      </c>
      <c r="Q1" s="27" t="s">
        <v>108</v>
      </c>
      <c r="R1" s="28" t="s">
        <v>278</v>
      </c>
      <c r="S1" s="27" t="s">
        <v>279</v>
      </c>
      <c r="T1" s="27" t="s">
        <v>280</v>
      </c>
      <c r="U1" s="27" t="s">
        <v>281</v>
      </c>
      <c r="V1" s="29" t="s">
        <v>282</v>
      </c>
      <c r="W1" s="28" t="s">
        <v>283</v>
      </c>
      <c r="X1" s="28" t="s">
        <v>415</v>
      </c>
      <c r="Y1" s="28" t="s">
        <v>401</v>
      </c>
      <c r="AC1" s="10" t="s">
        <v>277</v>
      </c>
      <c r="AD1" t="s">
        <v>360</v>
      </c>
      <c r="AM1" s="10" t="s">
        <v>277</v>
      </c>
      <c r="AN1" t="s">
        <v>278</v>
      </c>
    </row>
    <row r="2" spans="1:43" ht="15" customHeight="1" x14ac:dyDescent="0.25">
      <c r="A2" s="11" t="s">
        <v>263</v>
      </c>
      <c r="B2" s="9"/>
      <c r="C2" s="9"/>
      <c r="D2" s="9"/>
      <c r="E2" s="9"/>
      <c r="F2" s="9"/>
      <c r="G2" s="12"/>
      <c r="H2" s="9"/>
      <c r="I2" s="9"/>
      <c r="P2" s="30" t="s">
        <v>278</v>
      </c>
      <c r="Q2" s="31" t="s">
        <v>284</v>
      </c>
      <c r="R2" s="32" t="s">
        <v>288</v>
      </c>
      <c r="S2" s="32" t="s">
        <v>289</v>
      </c>
      <c r="T2" s="33">
        <v>100</v>
      </c>
      <c r="U2" s="30">
        <v>7</v>
      </c>
      <c r="V2" s="34">
        <v>7.0000000000000007E-2</v>
      </c>
      <c r="W2" s="31"/>
      <c r="X2" s="64" t="s">
        <v>403</v>
      </c>
      <c r="Y2" t="s">
        <v>402</v>
      </c>
    </row>
    <row r="3" spans="1:43" ht="15" customHeight="1" x14ac:dyDescent="0.25">
      <c r="A3" s="13" t="s">
        <v>264</v>
      </c>
      <c r="B3" s="9"/>
      <c r="C3" s="9"/>
      <c r="D3" s="9"/>
      <c r="E3" s="9"/>
      <c r="F3" s="9"/>
      <c r="G3" s="12"/>
      <c r="H3" s="9"/>
      <c r="I3" s="9"/>
      <c r="P3" s="30" t="s">
        <v>278</v>
      </c>
      <c r="Q3" s="31" t="s">
        <v>284</v>
      </c>
      <c r="R3" s="32" t="s">
        <v>290</v>
      </c>
      <c r="S3" s="32" t="s">
        <v>291</v>
      </c>
      <c r="T3" s="33">
        <v>2</v>
      </c>
      <c r="U3" s="30">
        <v>0</v>
      </c>
      <c r="V3" s="34">
        <v>0</v>
      </c>
      <c r="W3" s="31"/>
      <c r="X3" s="64" t="s">
        <v>403</v>
      </c>
      <c r="Y3" t="s">
        <v>402</v>
      </c>
      <c r="AC3" s="10" t="s">
        <v>279</v>
      </c>
      <c r="AD3" s="10" t="s">
        <v>280</v>
      </c>
      <c r="AE3" s="10" t="s">
        <v>281</v>
      </c>
      <c r="AF3" s="10" t="s">
        <v>282</v>
      </c>
      <c r="AG3" s="10" t="s">
        <v>401</v>
      </c>
      <c r="AM3" s="10" t="s">
        <v>278</v>
      </c>
      <c r="AN3" s="10" t="s">
        <v>279</v>
      </c>
      <c r="AO3" s="10" t="s">
        <v>280</v>
      </c>
      <c r="AP3" s="10" t="s">
        <v>281</v>
      </c>
      <c r="AQ3" s="10" t="s">
        <v>282</v>
      </c>
    </row>
    <row r="4" spans="1:43" ht="15" customHeight="1" x14ac:dyDescent="0.25">
      <c r="A4" s="14" t="s">
        <v>44</v>
      </c>
      <c r="B4" s="9">
        <v>11340000000</v>
      </c>
      <c r="C4" s="9">
        <v>0</v>
      </c>
      <c r="D4" s="9">
        <v>5778643883</v>
      </c>
      <c r="E4" s="9">
        <v>5561356117</v>
      </c>
      <c r="F4" s="9">
        <v>5770150810</v>
      </c>
      <c r="G4" s="12">
        <v>8493073</v>
      </c>
      <c r="H4" s="9">
        <v>5770150810</v>
      </c>
      <c r="I4" s="9">
        <v>5770150810</v>
      </c>
      <c r="P4" s="30" t="s">
        <v>278</v>
      </c>
      <c r="Q4" s="31" t="s">
        <v>284</v>
      </c>
      <c r="R4" s="32" t="s">
        <v>285</v>
      </c>
      <c r="S4" s="32" t="s">
        <v>286</v>
      </c>
      <c r="T4" s="33">
        <v>60000</v>
      </c>
      <c r="U4" s="30">
        <v>0</v>
      </c>
      <c r="V4" s="34">
        <v>0</v>
      </c>
      <c r="W4" s="31"/>
      <c r="X4" s="64" t="s">
        <v>403</v>
      </c>
      <c r="Y4" t="s">
        <v>402</v>
      </c>
      <c r="AC4" t="s">
        <v>372</v>
      </c>
      <c r="AD4">
        <v>8000</v>
      </c>
      <c r="AE4">
        <v>2980</v>
      </c>
      <c r="AF4">
        <v>0.3725</v>
      </c>
      <c r="AG4" t="s">
        <v>402</v>
      </c>
      <c r="AM4" t="s">
        <v>285</v>
      </c>
      <c r="AN4" t="s">
        <v>286</v>
      </c>
      <c r="AO4">
        <v>60000</v>
      </c>
      <c r="AP4">
        <v>0</v>
      </c>
      <c r="AQ4">
        <v>0</v>
      </c>
    </row>
    <row r="5" spans="1:43" ht="15" customHeight="1" x14ac:dyDescent="0.25">
      <c r="A5" s="15">
        <v>10</v>
      </c>
      <c r="B5" s="9">
        <v>11340000000</v>
      </c>
      <c r="C5" s="9">
        <v>0</v>
      </c>
      <c r="D5" s="9">
        <v>5778643883</v>
      </c>
      <c r="E5" s="9">
        <v>5561356117</v>
      </c>
      <c r="F5" s="9">
        <v>5770150810</v>
      </c>
      <c r="G5" s="12">
        <v>8493073</v>
      </c>
      <c r="H5" s="9">
        <v>5770150810</v>
      </c>
      <c r="I5" s="9">
        <v>5770150810</v>
      </c>
      <c r="P5" s="30" t="s">
        <v>278</v>
      </c>
      <c r="Q5" s="31" t="s">
        <v>284</v>
      </c>
      <c r="R5" s="32" t="s">
        <v>287</v>
      </c>
      <c r="S5" s="32" t="s">
        <v>287</v>
      </c>
      <c r="T5" s="33">
        <v>158</v>
      </c>
      <c r="U5" s="30">
        <v>30</v>
      </c>
      <c r="V5" s="34">
        <v>0.18990000000000001</v>
      </c>
      <c r="W5" s="31"/>
      <c r="X5" s="64" t="s">
        <v>403</v>
      </c>
      <c r="Y5" t="s">
        <v>402</v>
      </c>
      <c r="AC5" t="s">
        <v>379</v>
      </c>
      <c r="AD5">
        <v>6100000</v>
      </c>
      <c r="AE5">
        <v>0</v>
      </c>
      <c r="AF5">
        <v>0</v>
      </c>
      <c r="AG5" t="s">
        <v>402</v>
      </c>
      <c r="AM5" t="s">
        <v>287</v>
      </c>
      <c r="AN5" t="s">
        <v>287</v>
      </c>
      <c r="AO5">
        <v>158</v>
      </c>
      <c r="AP5">
        <v>30</v>
      </c>
      <c r="AQ5">
        <v>0.18990000000000001</v>
      </c>
    </row>
    <row r="6" spans="1:43" ht="15" customHeight="1" x14ac:dyDescent="0.25">
      <c r="A6" s="14" t="s">
        <v>47</v>
      </c>
      <c r="B6" s="9">
        <v>1701000000</v>
      </c>
      <c r="C6" s="9">
        <v>0</v>
      </c>
      <c r="D6" s="9">
        <v>1275963474</v>
      </c>
      <c r="E6" s="9">
        <v>425036526</v>
      </c>
      <c r="F6" s="9">
        <v>1275963474</v>
      </c>
      <c r="G6" s="12">
        <v>0</v>
      </c>
      <c r="H6" s="9">
        <v>1275963474</v>
      </c>
      <c r="I6" s="9">
        <v>1274748288</v>
      </c>
      <c r="P6" s="30" t="s">
        <v>278</v>
      </c>
      <c r="Q6" s="31" t="s">
        <v>284</v>
      </c>
      <c r="R6" s="32" t="s">
        <v>311</v>
      </c>
      <c r="S6" s="32" t="s">
        <v>312</v>
      </c>
      <c r="T6" s="33">
        <v>28</v>
      </c>
      <c r="U6" s="30">
        <v>6</v>
      </c>
      <c r="V6" s="34">
        <v>0.21429999999999999</v>
      </c>
      <c r="W6" s="31"/>
      <c r="X6" s="64" t="s">
        <v>403</v>
      </c>
      <c r="Y6" t="s">
        <v>402</v>
      </c>
      <c r="AC6" t="s">
        <v>361</v>
      </c>
      <c r="AD6">
        <v>45000</v>
      </c>
      <c r="AE6">
        <v>0</v>
      </c>
      <c r="AF6">
        <v>0</v>
      </c>
      <c r="AG6" t="s">
        <v>402</v>
      </c>
      <c r="AM6" t="s">
        <v>288</v>
      </c>
      <c r="AN6" t="s">
        <v>289</v>
      </c>
      <c r="AO6">
        <v>100</v>
      </c>
      <c r="AP6">
        <v>7</v>
      </c>
      <c r="AQ6">
        <v>7.0000000000000007E-2</v>
      </c>
    </row>
    <row r="7" spans="1:43" ht="15" customHeight="1" x14ac:dyDescent="0.25">
      <c r="A7" s="15">
        <v>10</v>
      </c>
      <c r="B7" s="9">
        <v>1701000000</v>
      </c>
      <c r="C7" s="9">
        <v>0</v>
      </c>
      <c r="D7" s="9">
        <v>1275963474</v>
      </c>
      <c r="E7" s="9">
        <v>425036526</v>
      </c>
      <c r="F7" s="9">
        <v>1275963474</v>
      </c>
      <c r="G7" s="12">
        <v>0</v>
      </c>
      <c r="H7" s="9">
        <v>1275963474</v>
      </c>
      <c r="I7" s="9">
        <v>1274748288</v>
      </c>
      <c r="P7" s="30" t="s">
        <v>278</v>
      </c>
      <c r="Q7" s="31" t="s">
        <v>284</v>
      </c>
      <c r="R7" s="32" t="s">
        <v>299</v>
      </c>
      <c r="S7" s="32" t="s">
        <v>300</v>
      </c>
      <c r="T7" s="33">
        <v>100</v>
      </c>
      <c r="U7" s="30">
        <v>7</v>
      </c>
      <c r="V7" s="34">
        <v>7.0000000000000007E-2</v>
      </c>
      <c r="W7" s="31"/>
      <c r="X7" s="64" t="s">
        <v>403</v>
      </c>
      <c r="Y7" t="s">
        <v>402</v>
      </c>
      <c r="AC7" t="s">
        <v>373</v>
      </c>
      <c r="AD7">
        <v>1</v>
      </c>
      <c r="AE7">
        <v>0</v>
      </c>
      <c r="AF7">
        <v>0</v>
      </c>
      <c r="AG7" t="s">
        <v>402</v>
      </c>
      <c r="AM7" t="s">
        <v>290</v>
      </c>
      <c r="AN7" t="s">
        <v>291</v>
      </c>
      <c r="AO7">
        <v>2</v>
      </c>
      <c r="AP7">
        <v>0</v>
      </c>
      <c r="AQ7">
        <v>0</v>
      </c>
    </row>
    <row r="8" spans="1:43" ht="15" customHeight="1" x14ac:dyDescent="0.25">
      <c r="A8" s="14" t="s">
        <v>41</v>
      </c>
      <c r="B8" s="9">
        <v>32659000000</v>
      </c>
      <c r="C8" s="9">
        <v>0</v>
      </c>
      <c r="D8" s="9">
        <v>15190508280</v>
      </c>
      <c r="E8" s="9">
        <v>17468491720</v>
      </c>
      <c r="F8" s="9">
        <v>15190308280</v>
      </c>
      <c r="G8" s="12">
        <v>200000</v>
      </c>
      <c r="H8" s="9">
        <v>15190308280</v>
      </c>
      <c r="I8" s="9">
        <v>15188992056</v>
      </c>
      <c r="P8" s="30" t="s">
        <v>278</v>
      </c>
      <c r="Q8" s="31" t="s">
        <v>284</v>
      </c>
      <c r="R8" s="32" t="s">
        <v>347</v>
      </c>
      <c r="S8" s="32" t="s">
        <v>348</v>
      </c>
      <c r="T8" s="33">
        <v>200</v>
      </c>
      <c r="U8" s="30">
        <v>0</v>
      </c>
      <c r="V8" s="34">
        <v>0</v>
      </c>
      <c r="W8" s="31"/>
      <c r="X8" s="64" t="s">
        <v>403</v>
      </c>
      <c r="Y8" t="s">
        <v>402</v>
      </c>
      <c r="AC8" t="s">
        <v>362</v>
      </c>
      <c r="AD8">
        <v>7055</v>
      </c>
      <c r="AE8">
        <v>110</v>
      </c>
      <c r="AF8">
        <v>1.5599999999999999E-2</v>
      </c>
      <c r="AG8" t="s">
        <v>402</v>
      </c>
      <c r="AM8" t="s">
        <v>293</v>
      </c>
      <c r="AN8" t="s">
        <v>294</v>
      </c>
      <c r="AO8">
        <v>2</v>
      </c>
      <c r="AP8">
        <v>0.25</v>
      </c>
      <c r="AQ8">
        <v>0.25</v>
      </c>
    </row>
    <row r="9" spans="1:43" ht="15" customHeight="1" x14ac:dyDescent="0.25">
      <c r="A9" s="15">
        <v>10</v>
      </c>
      <c r="B9" s="9">
        <v>32659000000</v>
      </c>
      <c r="C9" s="9">
        <v>0</v>
      </c>
      <c r="D9" s="9">
        <v>15190508280</v>
      </c>
      <c r="E9" s="9">
        <v>17468491720</v>
      </c>
      <c r="F9" s="9">
        <v>15190308280</v>
      </c>
      <c r="G9" s="12">
        <v>200000</v>
      </c>
      <c r="H9" s="9">
        <v>15190308280</v>
      </c>
      <c r="I9" s="9">
        <v>15188992056</v>
      </c>
      <c r="P9" s="37" t="s">
        <v>360</v>
      </c>
      <c r="Q9" s="31" t="s">
        <v>284</v>
      </c>
      <c r="R9" s="32"/>
      <c r="S9" s="32" t="s">
        <v>380</v>
      </c>
      <c r="T9" s="36">
        <v>1</v>
      </c>
      <c r="U9" s="49">
        <v>0.2</v>
      </c>
      <c r="V9" s="34">
        <v>0.2</v>
      </c>
      <c r="W9" s="31"/>
      <c r="X9" s="64" t="s">
        <v>403</v>
      </c>
      <c r="Y9" t="s">
        <v>522</v>
      </c>
      <c r="AC9" t="s">
        <v>374</v>
      </c>
      <c r="AD9">
        <v>2</v>
      </c>
      <c r="AE9">
        <v>0</v>
      </c>
      <c r="AF9">
        <v>0</v>
      </c>
      <c r="AG9" t="s">
        <v>402</v>
      </c>
      <c r="AM9" t="s">
        <v>296</v>
      </c>
      <c r="AN9" t="s">
        <v>298</v>
      </c>
      <c r="AO9">
        <v>2</v>
      </c>
      <c r="AP9">
        <v>0</v>
      </c>
      <c r="AQ9">
        <v>0</v>
      </c>
    </row>
    <row r="10" spans="1:43" ht="15" customHeight="1" x14ac:dyDescent="0.25">
      <c r="A10" s="13" t="s">
        <v>265</v>
      </c>
      <c r="B10" s="9"/>
      <c r="C10" s="9"/>
      <c r="D10" s="9"/>
      <c r="E10" s="9"/>
      <c r="F10" s="9"/>
      <c r="G10" s="12"/>
      <c r="H10" s="9"/>
      <c r="I10" s="9"/>
      <c r="P10" s="30" t="s">
        <v>278</v>
      </c>
      <c r="Q10" s="31" t="s">
        <v>330</v>
      </c>
      <c r="R10" s="32" t="s">
        <v>404</v>
      </c>
      <c r="S10" s="32" t="s">
        <v>355</v>
      </c>
      <c r="T10" s="33">
        <v>5012960</v>
      </c>
      <c r="U10" s="39">
        <v>1647</v>
      </c>
      <c r="V10" s="34">
        <v>2.9999999999999997E-4</v>
      </c>
      <c r="W10" s="31"/>
      <c r="X10" s="64" t="s">
        <v>403</v>
      </c>
      <c r="Y10" t="s">
        <v>402</v>
      </c>
      <c r="AC10" t="s">
        <v>364</v>
      </c>
      <c r="AD10">
        <v>10</v>
      </c>
      <c r="AE10">
        <v>1</v>
      </c>
      <c r="AF10">
        <v>0.1</v>
      </c>
      <c r="AG10" t="s">
        <v>402</v>
      </c>
      <c r="AM10" t="s">
        <v>296</v>
      </c>
      <c r="AN10" t="s">
        <v>297</v>
      </c>
      <c r="AO10">
        <v>2</v>
      </c>
      <c r="AP10">
        <v>0</v>
      </c>
      <c r="AQ10">
        <v>0</v>
      </c>
    </row>
    <row r="11" spans="1:43" ht="15" customHeight="1" x14ac:dyDescent="0.25">
      <c r="A11" s="14" t="s">
        <v>49</v>
      </c>
      <c r="B11" s="9">
        <v>19007000000</v>
      </c>
      <c r="C11" s="9">
        <v>500000000</v>
      </c>
      <c r="D11" s="9">
        <v>16516642169.959999</v>
      </c>
      <c r="E11" s="9">
        <v>1990357830.04</v>
      </c>
      <c r="F11" s="9">
        <v>12467758929.57</v>
      </c>
      <c r="G11" s="12">
        <v>4048883240.3899994</v>
      </c>
      <c r="H11" s="9">
        <v>6445110266.2600002</v>
      </c>
      <c r="I11" s="9">
        <v>6338742640.6599998</v>
      </c>
      <c r="P11" s="30" t="s">
        <v>278</v>
      </c>
      <c r="Q11" s="31" t="s">
        <v>330</v>
      </c>
      <c r="R11" s="32" t="s">
        <v>349</v>
      </c>
      <c r="S11" s="32" t="s">
        <v>332</v>
      </c>
      <c r="T11" s="37">
        <v>1</v>
      </c>
      <c r="U11" s="30">
        <v>0</v>
      </c>
      <c r="V11" s="34">
        <v>0</v>
      </c>
      <c r="W11" s="31"/>
      <c r="X11" s="64" t="s">
        <v>403</v>
      </c>
      <c r="Y11" t="s">
        <v>402</v>
      </c>
      <c r="AC11" t="s">
        <v>371</v>
      </c>
      <c r="AD11">
        <v>5</v>
      </c>
      <c r="AE11">
        <v>5</v>
      </c>
      <c r="AF11">
        <v>1</v>
      </c>
      <c r="AG11" t="s">
        <v>402</v>
      </c>
      <c r="AM11" t="s">
        <v>299</v>
      </c>
      <c r="AN11" t="s">
        <v>300</v>
      </c>
      <c r="AO11">
        <v>100</v>
      </c>
      <c r="AP11">
        <v>7</v>
      </c>
      <c r="AQ11">
        <v>7.0000000000000007E-2</v>
      </c>
    </row>
    <row r="12" spans="1:43" ht="15" customHeight="1" x14ac:dyDescent="0.25">
      <c r="A12" s="15">
        <v>10</v>
      </c>
      <c r="B12" s="9">
        <v>11270000000</v>
      </c>
      <c r="C12" s="9">
        <v>500000000</v>
      </c>
      <c r="D12" s="9">
        <v>10469922721.959999</v>
      </c>
      <c r="E12" s="9">
        <v>300077278.04000002</v>
      </c>
      <c r="F12" s="9">
        <v>8962387492.5699997</v>
      </c>
      <c r="G12" s="12">
        <v>1507535229.3899994</v>
      </c>
      <c r="H12" s="9">
        <v>4935603616.2600002</v>
      </c>
      <c r="I12" s="9">
        <v>4889824028.6599998</v>
      </c>
      <c r="P12" s="30" t="s">
        <v>278</v>
      </c>
      <c r="Q12" s="31" t="s">
        <v>330</v>
      </c>
      <c r="R12" s="32" t="s">
        <v>349</v>
      </c>
      <c r="S12" s="32" t="s">
        <v>350</v>
      </c>
      <c r="T12" s="37">
        <v>52</v>
      </c>
      <c r="U12" s="30">
        <v>0</v>
      </c>
      <c r="V12" s="34">
        <v>0</v>
      </c>
      <c r="W12" s="31"/>
      <c r="X12" s="64" t="s">
        <v>403</v>
      </c>
      <c r="Y12" t="s">
        <v>402</v>
      </c>
      <c r="AC12" t="s">
        <v>366</v>
      </c>
      <c r="AD12">
        <v>30</v>
      </c>
      <c r="AE12">
        <v>0</v>
      </c>
      <c r="AF12">
        <v>0</v>
      </c>
      <c r="AG12" t="s">
        <v>402</v>
      </c>
      <c r="AM12" t="s">
        <v>302</v>
      </c>
      <c r="AN12" t="s">
        <v>303</v>
      </c>
      <c r="AO12">
        <v>2</v>
      </c>
      <c r="AP12">
        <v>0</v>
      </c>
      <c r="AQ12">
        <v>0</v>
      </c>
    </row>
    <row r="13" spans="1:43" ht="15" customHeight="1" x14ac:dyDescent="0.25">
      <c r="A13" s="15">
        <v>20</v>
      </c>
      <c r="B13" s="9">
        <v>7737000000</v>
      </c>
      <c r="C13" s="9">
        <v>0</v>
      </c>
      <c r="D13" s="9">
        <v>6046719448</v>
      </c>
      <c r="E13" s="9">
        <v>1690280552</v>
      </c>
      <c r="F13" s="9">
        <v>3505371437</v>
      </c>
      <c r="G13" s="12">
        <v>2541348011</v>
      </c>
      <c r="H13" s="9">
        <v>1509506650</v>
      </c>
      <c r="I13" s="9">
        <v>1448918612</v>
      </c>
      <c r="P13" s="30" t="s">
        <v>278</v>
      </c>
      <c r="Q13" s="31" t="s">
        <v>330</v>
      </c>
      <c r="R13" s="32" t="s">
        <v>349</v>
      </c>
      <c r="S13" s="32" t="s">
        <v>351</v>
      </c>
      <c r="T13" s="37">
        <v>20</v>
      </c>
      <c r="U13" s="30">
        <v>0</v>
      </c>
      <c r="V13" s="34">
        <v>0</v>
      </c>
      <c r="W13" s="31"/>
      <c r="X13" s="64" t="s">
        <v>403</v>
      </c>
      <c r="Y13" t="s">
        <v>402</v>
      </c>
      <c r="AC13" t="s">
        <v>365</v>
      </c>
      <c r="AD13">
        <v>10</v>
      </c>
      <c r="AE13">
        <v>2</v>
      </c>
      <c r="AF13">
        <v>0.2</v>
      </c>
      <c r="AG13" t="s">
        <v>402</v>
      </c>
      <c r="AM13" t="s">
        <v>305</v>
      </c>
      <c r="AN13" t="s">
        <v>305</v>
      </c>
      <c r="AO13">
        <v>2</v>
      </c>
      <c r="AP13">
        <v>0</v>
      </c>
      <c r="AQ13">
        <v>0</v>
      </c>
    </row>
    <row r="14" spans="1:43" ht="15" customHeight="1" x14ac:dyDescent="0.25">
      <c r="A14" s="13" t="s">
        <v>266</v>
      </c>
      <c r="B14" s="9"/>
      <c r="C14" s="9"/>
      <c r="D14" s="9"/>
      <c r="E14" s="9"/>
      <c r="F14" s="9"/>
      <c r="G14" s="12"/>
      <c r="H14" s="9"/>
      <c r="I14" s="9"/>
      <c r="P14" s="30" t="s">
        <v>278</v>
      </c>
      <c r="Q14" s="31" t="s">
        <v>330</v>
      </c>
      <c r="R14" s="32" t="s">
        <v>349</v>
      </c>
      <c r="S14" s="32" t="s">
        <v>352</v>
      </c>
      <c r="T14" s="37">
        <v>20</v>
      </c>
      <c r="U14" s="30">
        <v>0</v>
      </c>
      <c r="V14" s="34">
        <v>0</v>
      </c>
      <c r="W14" s="31"/>
      <c r="X14" s="64" t="s">
        <v>403</v>
      </c>
      <c r="Y14" t="s">
        <v>402</v>
      </c>
      <c r="AC14" t="s">
        <v>377</v>
      </c>
      <c r="AD14">
        <v>22</v>
      </c>
      <c r="AE14">
        <v>6</v>
      </c>
      <c r="AF14">
        <v>0.2727</v>
      </c>
      <c r="AG14" t="s">
        <v>402</v>
      </c>
      <c r="AM14" t="s">
        <v>306</v>
      </c>
      <c r="AN14" t="s">
        <v>306</v>
      </c>
      <c r="AO14">
        <v>2</v>
      </c>
      <c r="AP14">
        <v>0</v>
      </c>
      <c r="AQ14">
        <v>0</v>
      </c>
    </row>
    <row r="15" spans="1:43" ht="15" customHeight="1" x14ac:dyDescent="0.25">
      <c r="A15" s="14" t="s">
        <v>61</v>
      </c>
      <c r="B15" s="9">
        <v>40000000</v>
      </c>
      <c r="C15" s="9">
        <v>0</v>
      </c>
      <c r="D15" s="9">
        <v>3856954</v>
      </c>
      <c r="E15" s="9">
        <v>36143046</v>
      </c>
      <c r="F15" s="9">
        <v>3856954</v>
      </c>
      <c r="G15" s="12">
        <v>0</v>
      </c>
      <c r="H15" s="9">
        <v>3856954</v>
      </c>
      <c r="I15" s="9">
        <v>3856954</v>
      </c>
      <c r="P15" s="30" t="s">
        <v>278</v>
      </c>
      <c r="Q15" s="31" t="s">
        <v>330</v>
      </c>
      <c r="R15" s="32" t="s">
        <v>349</v>
      </c>
      <c r="S15" s="32" t="s">
        <v>353</v>
      </c>
      <c r="T15" s="33">
        <v>12960</v>
      </c>
      <c r="U15" s="39">
        <v>1647</v>
      </c>
      <c r="V15" s="34">
        <v>0.12709999999999999</v>
      </c>
      <c r="W15" s="31"/>
      <c r="X15" s="64" t="s">
        <v>403</v>
      </c>
      <c r="Y15" t="s">
        <v>402</v>
      </c>
      <c r="AC15" t="s">
        <v>381</v>
      </c>
      <c r="AD15">
        <v>0.25</v>
      </c>
      <c r="AE15">
        <v>0.03</v>
      </c>
      <c r="AF15">
        <v>0.12</v>
      </c>
      <c r="AG15" t="s">
        <v>522</v>
      </c>
      <c r="AM15" t="s">
        <v>307</v>
      </c>
      <c r="AN15" t="s">
        <v>307</v>
      </c>
      <c r="AO15">
        <v>22</v>
      </c>
      <c r="AP15">
        <v>9</v>
      </c>
      <c r="AQ15">
        <v>0.40909090909090912</v>
      </c>
    </row>
    <row r="16" spans="1:43" ht="15" customHeight="1" x14ac:dyDescent="0.25">
      <c r="A16" s="15">
        <v>20</v>
      </c>
      <c r="B16" s="9">
        <v>40000000</v>
      </c>
      <c r="C16" s="9">
        <v>0</v>
      </c>
      <c r="D16" s="9">
        <v>3856954</v>
      </c>
      <c r="E16" s="9">
        <v>36143046</v>
      </c>
      <c r="F16" s="9">
        <v>3856954</v>
      </c>
      <c r="G16" s="12">
        <v>0</v>
      </c>
      <c r="H16" s="9">
        <v>3856954</v>
      </c>
      <c r="I16" s="9">
        <v>3856954</v>
      </c>
      <c r="P16" s="30" t="s">
        <v>278</v>
      </c>
      <c r="Q16" s="31" t="s">
        <v>330</v>
      </c>
      <c r="R16" s="32" t="s">
        <v>349</v>
      </c>
      <c r="S16" s="32" t="s">
        <v>354</v>
      </c>
      <c r="T16" s="37">
        <v>32</v>
      </c>
      <c r="U16" s="30">
        <v>0</v>
      </c>
      <c r="V16" s="34">
        <v>0</v>
      </c>
      <c r="W16" s="31"/>
      <c r="X16" s="64" t="s">
        <v>403</v>
      </c>
      <c r="Y16" t="s">
        <v>402</v>
      </c>
      <c r="AC16" t="s">
        <v>376</v>
      </c>
      <c r="AD16">
        <v>2</v>
      </c>
      <c r="AE16">
        <v>0</v>
      </c>
      <c r="AF16">
        <v>0</v>
      </c>
      <c r="AG16" t="s">
        <v>402</v>
      </c>
      <c r="AM16" t="s">
        <v>309</v>
      </c>
      <c r="AN16" t="s">
        <v>310</v>
      </c>
      <c r="AO16">
        <v>120000</v>
      </c>
      <c r="AP16">
        <v>2241</v>
      </c>
      <c r="AQ16">
        <v>1.8675000000000001E-2</v>
      </c>
    </row>
    <row r="17" spans="1:43" ht="15" customHeight="1" x14ac:dyDescent="0.25">
      <c r="A17" s="14" t="s">
        <v>55</v>
      </c>
      <c r="B17" s="9">
        <v>242000000</v>
      </c>
      <c r="C17" s="9">
        <v>0</v>
      </c>
      <c r="D17" s="9">
        <v>91613008</v>
      </c>
      <c r="E17" s="9">
        <v>150386992</v>
      </c>
      <c r="F17" s="9">
        <v>89719914</v>
      </c>
      <c r="G17" s="12">
        <v>1893094</v>
      </c>
      <c r="H17" s="9">
        <v>85583686.670000002</v>
      </c>
      <c r="I17" s="9">
        <v>85583686.670000002</v>
      </c>
      <c r="P17" s="30" t="s">
        <v>278</v>
      </c>
      <c r="Q17" s="31" t="s">
        <v>330</v>
      </c>
      <c r="R17" s="32" t="s">
        <v>331</v>
      </c>
      <c r="S17" s="32" t="s">
        <v>332</v>
      </c>
      <c r="T17" s="33">
        <v>1</v>
      </c>
      <c r="U17" s="30">
        <v>0</v>
      </c>
      <c r="V17" s="34">
        <v>0</v>
      </c>
      <c r="W17" s="31"/>
      <c r="X17" s="64" t="s">
        <v>403</v>
      </c>
      <c r="Y17" t="s">
        <v>402</v>
      </c>
      <c r="AC17" t="s">
        <v>367</v>
      </c>
      <c r="AD17">
        <v>1</v>
      </c>
      <c r="AE17">
        <v>0.16250000000000001</v>
      </c>
      <c r="AF17">
        <v>0.16250000000000001</v>
      </c>
      <c r="AG17" t="s">
        <v>522</v>
      </c>
      <c r="AM17" t="s">
        <v>311</v>
      </c>
      <c r="AN17" t="s">
        <v>312</v>
      </c>
      <c r="AO17">
        <v>28</v>
      </c>
      <c r="AP17">
        <v>6</v>
      </c>
      <c r="AQ17">
        <v>0.21429999999999999</v>
      </c>
    </row>
    <row r="18" spans="1:43" ht="15" customHeight="1" x14ac:dyDescent="0.25">
      <c r="A18" s="15">
        <v>10</v>
      </c>
      <c r="B18" s="9">
        <v>242000000</v>
      </c>
      <c r="C18" s="9">
        <v>0</v>
      </c>
      <c r="D18" s="9">
        <v>91613008</v>
      </c>
      <c r="E18" s="9">
        <v>150386992</v>
      </c>
      <c r="F18" s="9">
        <v>89719914</v>
      </c>
      <c r="G18" s="12">
        <v>1893094</v>
      </c>
      <c r="H18" s="9">
        <v>85583686.670000002</v>
      </c>
      <c r="I18" s="9">
        <v>85583686.670000002</v>
      </c>
      <c r="P18" s="30" t="s">
        <v>278</v>
      </c>
      <c r="Q18" s="31" t="s">
        <v>330</v>
      </c>
      <c r="R18" s="32" t="s">
        <v>331</v>
      </c>
      <c r="S18" s="32" t="s">
        <v>333</v>
      </c>
      <c r="T18" s="33">
        <v>5000000</v>
      </c>
      <c r="U18" s="45">
        <v>244705.47</v>
      </c>
      <c r="V18" s="34">
        <v>4.8899999999999999E-2</v>
      </c>
      <c r="W18" s="31"/>
      <c r="X18" s="64" t="s">
        <v>403</v>
      </c>
      <c r="Y18" t="s">
        <v>402</v>
      </c>
      <c r="AC18" t="s">
        <v>382</v>
      </c>
      <c r="AD18">
        <v>25</v>
      </c>
      <c r="AE18">
        <v>0.17499999999999999</v>
      </c>
      <c r="AF18">
        <v>0.7</v>
      </c>
      <c r="AG18" t="s">
        <v>402</v>
      </c>
      <c r="AM18" t="s">
        <v>313</v>
      </c>
      <c r="AN18" t="s">
        <v>314</v>
      </c>
      <c r="AO18">
        <v>11</v>
      </c>
      <c r="AP18">
        <v>1</v>
      </c>
      <c r="AQ18">
        <v>9.0909090909090912E-2</v>
      </c>
    </row>
    <row r="19" spans="1:43" ht="15" customHeight="1" x14ac:dyDescent="0.25">
      <c r="A19" s="14" t="s">
        <v>58</v>
      </c>
      <c r="B19" s="9">
        <v>700000000</v>
      </c>
      <c r="C19" s="9">
        <v>0</v>
      </c>
      <c r="D19" s="9">
        <v>15035956.550000001</v>
      </c>
      <c r="E19" s="9">
        <v>684964043.45000005</v>
      </c>
      <c r="F19" s="9">
        <v>15035956.550000001</v>
      </c>
      <c r="G19" s="12">
        <v>0</v>
      </c>
      <c r="H19" s="9">
        <v>15035956.550000001</v>
      </c>
      <c r="I19" s="9">
        <v>15035956.550000001</v>
      </c>
      <c r="P19" s="30" t="s">
        <v>278</v>
      </c>
      <c r="Q19" s="31" t="s">
        <v>330</v>
      </c>
      <c r="R19" s="32" t="s">
        <v>331</v>
      </c>
      <c r="S19" s="32" t="s">
        <v>334</v>
      </c>
      <c r="T19" s="33">
        <v>283000</v>
      </c>
      <c r="U19" s="30">
        <v>0</v>
      </c>
      <c r="V19" s="34">
        <v>0</v>
      </c>
      <c r="W19" s="31"/>
      <c r="X19" s="64" t="s">
        <v>403</v>
      </c>
      <c r="Y19" t="s">
        <v>402</v>
      </c>
      <c r="AC19" t="s">
        <v>370</v>
      </c>
      <c r="AD19">
        <v>0.9</v>
      </c>
      <c r="AE19">
        <v>0.1</v>
      </c>
      <c r="AF19">
        <v>0.11111111111111112</v>
      </c>
      <c r="AG19" t="s">
        <v>522</v>
      </c>
      <c r="AM19" t="s">
        <v>316</v>
      </c>
      <c r="AN19" t="s">
        <v>317</v>
      </c>
      <c r="AO19">
        <v>8078</v>
      </c>
      <c r="AP19">
        <v>110</v>
      </c>
      <c r="AQ19">
        <v>1.3599999999999999E-2</v>
      </c>
    </row>
    <row r="20" spans="1:43" ht="15" customHeight="1" x14ac:dyDescent="0.25">
      <c r="A20" s="15">
        <v>20</v>
      </c>
      <c r="B20" s="9">
        <v>700000000</v>
      </c>
      <c r="C20" s="9">
        <v>0</v>
      </c>
      <c r="D20" s="9">
        <v>15035956.550000001</v>
      </c>
      <c r="E20" s="9">
        <v>684964043.45000005</v>
      </c>
      <c r="F20" s="9">
        <v>15035956.550000001</v>
      </c>
      <c r="G20" s="12">
        <v>0</v>
      </c>
      <c r="H20" s="9">
        <v>15035956.550000001</v>
      </c>
      <c r="I20" s="9">
        <v>15035956.550000001</v>
      </c>
      <c r="P20" s="30" t="s">
        <v>278</v>
      </c>
      <c r="Q20" s="31" t="s">
        <v>330</v>
      </c>
      <c r="R20" s="32" t="s">
        <v>331</v>
      </c>
      <c r="S20" s="32" t="s">
        <v>335</v>
      </c>
      <c r="T20" s="33">
        <v>5000000</v>
      </c>
      <c r="U20" s="45">
        <v>101437.34</v>
      </c>
      <c r="V20" s="34">
        <v>2.0299999999999999E-2</v>
      </c>
      <c r="W20" s="31"/>
      <c r="X20" s="64" t="s">
        <v>403</v>
      </c>
      <c r="Y20" t="s">
        <v>402</v>
      </c>
      <c r="AC20" t="s">
        <v>378</v>
      </c>
      <c r="AD20">
        <v>0.9</v>
      </c>
      <c r="AE20">
        <v>0</v>
      </c>
      <c r="AF20">
        <v>0</v>
      </c>
      <c r="AG20" t="s">
        <v>522</v>
      </c>
      <c r="AM20" t="s">
        <v>319</v>
      </c>
      <c r="AN20" t="s">
        <v>320</v>
      </c>
      <c r="AO20">
        <v>677</v>
      </c>
      <c r="AP20">
        <v>0</v>
      </c>
      <c r="AQ20">
        <v>0</v>
      </c>
    </row>
    <row r="21" spans="1:43" ht="15" customHeight="1" x14ac:dyDescent="0.25">
      <c r="A21" s="13" t="s">
        <v>267</v>
      </c>
      <c r="B21" s="9"/>
      <c r="C21" s="9"/>
      <c r="D21" s="9"/>
      <c r="E21" s="9"/>
      <c r="F21" s="9"/>
      <c r="G21" s="12"/>
      <c r="H21" s="9"/>
      <c r="I21" s="9"/>
      <c r="P21" s="37" t="s">
        <v>360</v>
      </c>
      <c r="Q21" s="31" t="s">
        <v>330</v>
      </c>
      <c r="R21" s="32"/>
      <c r="S21" s="32" t="s">
        <v>382</v>
      </c>
      <c r="T21" s="37">
        <v>25</v>
      </c>
      <c r="U21" s="34">
        <v>0.17499999999999999</v>
      </c>
      <c r="V21" s="34">
        <v>0.7</v>
      </c>
      <c r="W21" s="31"/>
      <c r="X21" s="64" t="s">
        <v>403</v>
      </c>
      <c r="Y21" t="s">
        <v>402</v>
      </c>
      <c r="AC21" t="s">
        <v>380</v>
      </c>
      <c r="AD21">
        <v>1</v>
      </c>
      <c r="AE21">
        <v>0.2</v>
      </c>
      <c r="AF21">
        <v>0.2</v>
      </c>
      <c r="AG21" t="s">
        <v>522</v>
      </c>
      <c r="AM21" t="s">
        <v>321</v>
      </c>
      <c r="AN21" t="s">
        <v>322</v>
      </c>
      <c r="AO21">
        <v>1</v>
      </c>
      <c r="AP21">
        <v>0.2</v>
      </c>
      <c r="AQ21">
        <v>0.2</v>
      </c>
    </row>
    <row r="22" spans="1:43" ht="15" customHeight="1" x14ac:dyDescent="0.25">
      <c r="A22" s="14" t="s">
        <v>66</v>
      </c>
      <c r="B22" s="9">
        <v>272000000</v>
      </c>
      <c r="C22" s="9">
        <v>0</v>
      </c>
      <c r="D22" s="9">
        <v>0</v>
      </c>
      <c r="E22" s="9">
        <v>272000000</v>
      </c>
      <c r="F22" s="9">
        <v>0</v>
      </c>
      <c r="G22" s="12">
        <v>0</v>
      </c>
      <c r="H22" s="9">
        <v>0</v>
      </c>
      <c r="I22" s="9">
        <v>0</v>
      </c>
      <c r="P22" s="30" t="s">
        <v>278</v>
      </c>
      <c r="Q22" s="31" t="s">
        <v>308</v>
      </c>
      <c r="R22" s="32" t="s">
        <v>309</v>
      </c>
      <c r="S22" s="32" t="s">
        <v>310</v>
      </c>
      <c r="T22" s="39">
        <v>120000</v>
      </c>
      <c r="U22" s="30">
        <v>2241</v>
      </c>
      <c r="V22" s="38">
        <f t="shared" ref="V22:V23" si="0">U22/T22</f>
        <v>1.8675000000000001E-2</v>
      </c>
      <c r="W22" s="31"/>
      <c r="X22" s="64" t="s">
        <v>405</v>
      </c>
      <c r="Y22" t="s">
        <v>402</v>
      </c>
      <c r="AC22" t="s">
        <v>368</v>
      </c>
      <c r="AD22">
        <v>2</v>
      </c>
      <c r="AE22">
        <v>0</v>
      </c>
      <c r="AF22">
        <v>0</v>
      </c>
      <c r="AG22" t="s">
        <v>402</v>
      </c>
      <c r="AM22" t="s">
        <v>324</v>
      </c>
      <c r="AN22" t="s">
        <v>325</v>
      </c>
      <c r="AO22">
        <v>1</v>
      </c>
      <c r="AP22">
        <v>0.09</v>
      </c>
      <c r="AQ22">
        <v>0.09</v>
      </c>
    </row>
    <row r="23" spans="1:43" ht="15" customHeight="1" x14ac:dyDescent="0.25">
      <c r="A23" s="15">
        <v>20</v>
      </c>
      <c r="B23" s="9">
        <v>272000000</v>
      </c>
      <c r="C23" s="9">
        <v>0</v>
      </c>
      <c r="D23" s="9">
        <v>0</v>
      </c>
      <c r="E23" s="9">
        <v>272000000</v>
      </c>
      <c r="F23" s="9">
        <v>0</v>
      </c>
      <c r="G23" s="12">
        <v>0</v>
      </c>
      <c r="H23" s="9">
        <v>0</v>
      </c>
      <c r="I23" s="9">
        <v>0</v>
      </c>
      <c r="P23" s="30" t="s">
        <v>278</v>
      </c>
      <c r="Q23" s="31" t="s">
        <v>308</v>
      </c>
      <c r="R23" s="32" t="s">
        <v>328</v>
      </c>
      <c r="S23" s="32" t="s">
        <v>329</v>
      </c>
      <c r="T23" s="44">
        <v>3050000</v>
      </c>
      <c r="U23" s="30">
        <v>590400</v>
      </c>
      <c r="V23" s="38">
        <f t="shared" si="0"/>
        <v>0.19357377049180327</v>
      </c>
      <c r="W23" s="31"/>
      <c r="X23" s="64" t="s">
        <v>405</v>
      </c>
      <c r="Y23" t="s">
        <v>402</v>
      </c>
      <c r="AC23" t="s">
        <v>363</v>
      </c>
      <c r="AD23">
        <v>1</v>
      </c>
      <c r="AE23">
        <v>0.3</v>
      </c>
      <c r="AF23">
        <v>0.3</v>
      </c>
      <c r="AG23" t="s">
        <v>402</v>
      </c>
      <c r="AM23" t="s">
        <v>326</v>
      </c>
      <c r="AN23" t="s">
        <v>327</v>
      </c>
      <c r="AO23">
        <v>1</v>
      </c>
      <c r="AP23">
        <v>0</v>
      </c>
      <c r="AQ23">
        <v>0</v>
      </c>
    </row>
    <row r="24" spans="1:43" ht="15" customHeight="1" x14ac:dyDescent="0.25">
      <c r="A24" s="14" t="s">
        <v>64</v>
      </c>
      <c r="B24" s="9">
        <v>868000000</v>
      </c>
      <c r="C24" s="9">
        <v>0</v>
      </c>
      <c r="D24" s="9">
        <v>491803928.63</v>
      </c>
      <c r="E24" s="9">
        <v>376196071.37</v>
      </c>
      <c r="F24" s="9">
        <v>484120378.63</v>
      </c>
      <c r="G24" s="12">
        <v>7683550</v>
      </c>
      <c r="H24" s="9">
        <v>483415358.63</v>
      </c>
      <c r="I24" s="9">
        <v>483415358.63</v>
      </c>
      <c r="P24" s="37" t="s">
        <v>360</v>
      </c>
      <c r="Q24" s="31" t="s">
        <v>308</v>
      </c>
      <c r="R24" s="32"/>
      <c r="S24" s="32" t="s">
        <v>379</v>
      </c>
      <c r="T24" s="33">
        <v>6100000</v>
      </c>
      <c r="U24" s="30">
        <v>0</v>
      </c>
      <c r="V24" s="34">
        <v>0</v>
      </c>
      <c r="W24" s="65"/>
      <c r="X24" s="64" t="s">
        <v>405</v>
      </c>
      <c r="Y24" t="s">
        <v>402</v>
      </c>
      <c r="AC24" t="s">
        <v>369</v>
      </c>
      <c r="AD24">
        <v>20</v>
      </c>
      <c r="AE24">
        <v>0</v>
      </c>
      <c r="AF24">
        <v>0</v>
      </c>
      <c r="AG24" t="s">
        <v>402</v>
      </c>
      <c r="AM24" t="s">
        <v>328</v>
      </c>
      <c r="AN24" t="s">
        <v>329</v>
      </c>
      <c r="AO24">
        <v>3050000</v>
      </c>
      <c r="AP24">
        <v>590400</v>
      </c>
      <c r="AQ24">
        <v>0.19357377049180327</v>
      </c>
    </row>
    <row r="25" spans="1:43" ht="15" customHeight="1" x14ac:dyDescent="0.25">
      <c r="A25" s="15">
        <v>10</v>
      </c>
      <c r="B25" s="9">
        <v>413000000</v>
      </c>
      <c r="C25" s="9">
        <v>0</v>
      </c>
      <c r="D25" s="9">
        <v>315226226</v>
      </c>
      <c r="E25" s="9">
        <v>97773774</v>
      </c>
      <c r="F25" s="9">
        <v>309123676</v>
      </c>
      <c r="G25" s="12">
        <v>6102550</v>
      </c>
      <c r="H25" s="9">
        <v>309123676</v>
      </c>
      <c r="I25" s="9">
        <v>309123676</v>
      </c>
      <c r="P25" s="37" t="s">
        <v>360</v>
      </c>
      <c r="Q25" s="31" t="s">
        <v>308</v>
      </c>
      <c r="R25" s="32" t="s">
        <v>406</v>
      </c>
      <c r="S25" s="32" t="s">
        <v>361</v>
      </c>
      <c r="T25" s="33">
        <v>45000</v>
      </c>
      <c r="U25" s="30">
        <v>0</v>
      </c>
      <c r="V25" s="34">
        <v>0</v>
      </c>
      <c r="W25" s="40"/>
      <c r="X25" s="64" t="s">
        <v>405</v>
      </c>
      <c r="Y25" t="s">
        <v>402</v>
      </c>
      <c r="AC25" t="s">
        <v>375</v>
      </c>
      <c r="AD25">
        <v>22</v>
      </c>
      <c r="AE25">
        <v>9</v>
      </c>
      <c r="AF25">
        <v>0.40909090909090912</v>
      </c>
      <c r="AG25" t="s">
        <v>402</v>
      </c>
      <c r="AM25" t="s">
        <v>331</v>
      </c>
      <c r="AN25" t="s">
        <v>334</v>
      </c>
      <c r="AO25">
        <v>283000</v>
      </c>
      <c r="AP25">
        <v>0</v>
      </c>
      <c r="AQ25">
        <v>0</v>
      </c>
    </row>
    <row r="26" spans="1:43" ht="15" customHeight="1" x14ac:dyDescent="0.25">
      <c r="A26" s="15">
        <v>20</v>
      </c>
      <c r="B26" s="9">
        <v>455000000</v>
      </c>
      <c r="C26" s="9">
        <v>0</v>
      </c>
      <c r="D26" s="9">
        <v>176577702.63</v>
      </c>
      <c r="E26" s="9">
        <v>278422297.37</v>
      </c>
      <c r="F26" s="9">
        <v>174996702.63</v>
      </c>
      <c r="G26" s="12">
        <v>1581000</v>
      </c>
      <c r="H26" s="9">
        <v>174291682.63</v>
      </c>
      <c r="I26" s="9">
        <v>174291682.63</v>
      </c>
      <c r="P26" s="30" t="s">
        <v>278</v>
      </c>
      <c r="Q26" s="31" t="s">
        <v>315</v>
      </c>
      <c r="R26" s="32" t="s">
        <v>336</v>
      </c>
      <c r="S26" s="32" t="s">
        <v>337</v>
      </c>
      <c r="T26" s="33">
        <v>2</v>
      </c>
      <c r="U26" s="60">
        <v>2</v>
      </c>
      <c r="V26" s="34">
        <v>0.4</v>
      </c>
      <c r="W26" s="40" t="s">
        <v>338</v>
      </c>
      <c r="X26" s="64" t="s">
        <v>114</v>
      </c>
      <c r="Y26" t="s">
        <v>402</v>
      </c>
      <c r="AM26" t="s">
        <v>331</v>
      </c>
      <c r="AN26" t="s">
        <v>335</v>
      </c>
      <c r="AO26">
        <v>5000000</v>
      </c>
      <c r="AP26">
        <v>101437.34</v>
      </c>
      <c r="AQ26">
        <v>2.0299999999999999E-2</v>
      </c>
    </row>
    <row r="27" spans="1:43" ht="15" customHeight="1" x14ac:dyDescent="0.25">
      <c r="A27" s="11" t="s">
        <v>118</v>
      </c>
      <c r="B27" s="9"/>
      <c r="C27" s="9"/>
      <c r="D27" s="9"/>
      <c r="E27" s="9"/>
      <c r="F27" s="9"/>
      <c r="G27" s="12"/>
      <c r="H27" s="9"/>
      <c r="I27" s="9"/>
      <c r="P27" s="30" t="s">
        <v>278</v>
      </c>
      <c r="Q27" s="31" t="s">
        <v>315</v>
      </c>
      <c r="R27" s="32" t="s">
        <v>336</v>
      </c>
      <c r="S27" s="32" t="s">
        <v>339</v>
      </c>
      <c r="T27" s="33">
        <v>14037</v>
      </c>
      <c r="U27" s="30">
        <v>0</v>
      </c>
      <c r="V27" s="46">
        <v>0</v>
      </c>
      <c r="W27" s="40" t="s">
        <v>340</v>
      </c>
      <c r="X27" s="64" t="s">
        <v>114</v>
      </c>
      <c r="Y27" t="s">
        <v>402</v>
      </c>
      <c r="AM27" t="s">
        <v>331</v>
      </c>
      <c r="AN27" t="s">
        <v>333</v>
      </c>
      <c r="AO27">
        <v>5000000</v>
      </c>
      <c r="AP27">
        <v>244705.47</v>
      </c>
      <c r="AQ27">
        <v>4.8899999999999999E-2</v>
      </c>
    </row>
    <row r="28" spans="1:43" ht="15" customHeight="1" x14ac:dyDescent="0.25">
      <c r="A28" s="13" t="s">
        <v>115</v>
      </c>
      <c r="B28" s="9"/>
      <c r="C28" s="9"/>
      <c r="D28" s="9"/>
      <c r="E28" s="9"/>
      <c r="F28" s="9"/>
      <c r="G28" s="12"/>
      <c r="H28" s="9"/>
      <c r="I28" s="9"/>
      <c r="P28" s="30" t="s">
        <v>278</v>
      </c>
      <c r="Q28" s="31" t="s">
        <v>315</v>
      </c>
      <c r="R28" s="32" t="s">
        <v>336</v>
      </c>
      <c r="S28" s="32" t="s">
        <v>341</v>
      </c>
      <c r="T28" s="33">
        <v>1000684</v>
      </c>
      <c r="U28" s="39">
        <v>133742</v>
      </c>
      <c r="V28" s="46">
        <v>0.1336</v>
      </c>
      <c r="W28" s="40" t="s">
        <v>342</v>
      </c>
      <c r="X28" s="64" t="s">
        <v>114</v>
      </c>
      <c r="Y28" t="s">
        <v>402</v>
      </c>
      <c r="AM28" t="s">
        <v>331</v>
      </c>
      <c r="AN28" t="s">
        <v>332</v>
      </c>
      <c r="AO28">
        <v>1</v>
      </c>
      <c r="AP28">
        <v>0</v>
      </c>
      <c r="AQ28">
        <v>0</v>
      </c>
    </row>
    <row r="29" spans="1:43" ht="15" customHeight="1" x14ac:dyDescent="0.25">
      <c r="A29" s="14" t="s">
        <v>88</v>
      </c>
      <c r="B29" s="9">
        <v>5000000000</v>
      </c>
      <c r="C29" s="9">
        <v>0</v>
      </c>
      <c r="D29" s="9">
        <v>1750918965.5</v>
      </c>
      <c r="E29" s="9">
        <v>3249081034.5</v>
      </c>
      <c r="F29" s="9">
        <v>1030333975</v>
      </c>
      <c r="G29" s="12">
        <v>720584990.5</v>
      </c>
      <c r="H29" s="9">
        <v>197169945</v>
      </c>
      <c r="I29" s="9">
        <v>197169945</v>
      </c>
      <c r="P29" s="30" t="s">
        <v>278</v>
      </c>
      <c r="Q29" s="31" t="s">
        <v>315</v>
      </c>
      <c r="R29" s="32" t="s">
        <v>336</v>
      </c>
      <c r="S29" s="32" t="s">
        <v>343</v>
      </c>
      <c r="T29" s="36">
        <v>1</v>
      </c>
      <c r="U29" s="30">
        <v>545</v>
      </c>
      <c r="V29" s="46">
        <v>0.155</v>
      </c>
      <c r="W29" s="40" t="s">
        <v>344</v>
      </c>
      <c r="X29" s="64" t="s">
        <v>114</v>
      </c>
      <c r="Y29" t="s">
        <v>522</v>
      </c>
      <c r="AM29" t="s">
        <v>336</v>
      </c>
      <c r="AN29" t="s">
        <v>341</v>
      </c>
      <c r="AO29">
        <v>1000684</v>
      </c>
      <c r="AP29">
        <v>133742</v>
      </c>
      <c r="AQ29">
        <v>0.1336</v>
      </c>
    </row>
    <row r="30" spans="1:43" ht="15" customHeight="1" x14ac:dyDescent="0.25">
      <c r="A30" s="15">
        <v>10</v>
      </c>
      <c r="B30" s="9">
        <v>2500000000</v>
      </c>
      <c r="C30" s="9">
        <v>0</v>
      </c>
      <c r="D30" s="9">
        <v>1608543264.5</v>
      </c>
      <c r="E30" s="9">
        <v>891456735.5</v>
      </c>
      <c r="F30" s="9">
        <v>887958274</v>
      </c>
      <c r="G30" s="12">
        <v>720584990.5</v>
      </c>
      <c r="H30" s="9">
        <v>197169945</v>
      </c>
      <c r="I30" s="9">
        <v>197169945</v>
      </c>
      <c r="P30" s="30" t="s">
        <v>278</v>
      </c>
      <c r="Q30" s="31" t="s">
        <v>315</v>
      </c>
      <c r="R30" s="32" t="s">
        <v>336</v>
      </c>
      <c r="S30" s="32" t="s">
        <v>345</v>
      </c>
      <c r="T30" s="33">
        <v>1</v>
      </c>
      <c r="U30" s="66">
        <v>0.3</v>
      </c>
      <c r="V30" s="48">
        <v>0.3</v>
      </c>
      <c r="W30" s="40" t="s">
        <v>346</v>
      </c>
      <c r="X30" s="64" t="s">
        <v>114</v>
      </c>
      <c r="Y30" t="s">
        <v>402</v>
      </c>
      <c r="AM30" t="s">
        <v>336</v>
      </c>
      <c r="AN30" t="s">
        <v>337</v>
      </c>
      <c r="AO30">
        <v>2</v>
      </c>
      <c r="AP30">
        <v>2</v>
      </c>
      <c r="AQ30">
        <v>0.4</v>
      </c>
    </row>
    <row r="31" spans="1:43" ht="15" customHeight="1" x14ac:dyDescent="0.25">
      <c r="A31" s="15">
        <v>20</v>
      </c>
      <c r="B31" s="9">
        <v>2500000000</v>
      </c>
      <c r="C31" s="9">
        <v>0</v>
      </c>
      <c r="D31" s="9">
        <v>142375701</v>
      </c>
      <c r="E31" s="9">
        <v>2357624299</v>
      </c>
      <c r="F31" s="9">
        <v>142375701</v>
      </c>
      <c r="G31" s="12">
        <v>0</v>
      </c>
      <c r="H31" s="9">
        <v>0</v>
      </c>
      <c r="I31" s="9">
        <v>0</v>
      </c>
      <c r="P31" s="30" t="s">
        <v>278</v>
      </c>
      <c r="Q31" s="31" t="s">
        <v>315</v>
      </c>
      <c r="R31" s="32" t="s">
        <v>316</v>
      </c>
      <c r="S31" s="32" t="s">
        <v>317</v>
      </c>
      <c r="T31" s="33">
        <v>8078</v>
      </c>
      <c r="U31" s="30">
        <v>110</v>
      </c>
      <c r="V31" s="46">
        <v>1.3599999999999999E-2</v>
      </c>
      <c r="W31" s="40" t="s">
        <v>318</v>
      </c>
      <c r="X31" s="64" t="s">
        <v>114</v>
      </c>
      <c r="Y31" t="s">
        <v>402</v>
      </c>
      <c r="AM31" t="s">
        <v>336</v>
      </c>
      <c r="AN31" t="s">
        <v>339</v>
      </c>
      <c r="AO31">
        <v>14037</v>
      </c>
      <c r="AP31">
        <v>0</v>
      </c>
      <c r="AQ31">
        <v>0</v>
      </c>
    </row>
    <row r="32" spans="1:43" ht="15" customHeight="1" x14ac:dyDescent="0.25">
      <c r="A32" s="13" t="s">
        <v>117</v>
      </c>
      <c r="B32" s="9"/>
      <c r="C32" s="9"/>
      <c r="D32" s="9"/>
      <c r="E32" s="9"/>
      <c r="F32" s="9"/>
      <c r="G32" s="12"/>
      <c r="H32" s="9"/>
      <c r="I32" s="9"/>
      <c r="P32" s="37" t="s">
        <v>360</v>
      </c>
      <c r="Q32" s="31" t="s">
        <v>315</v>
      </c>
      <c r="R32" s="32"/>
      <c r="S32" s="32" t="s">
        <v>362</v>
      </c>
      <c r="T32" s="33">
        <v>7055</v>
      </c>
      <c r="U32" s="47">
        <v>110</v>
      </c>
      <c r="V32" s="48">
        <v>1.5599999999999999E-2</v>
      </c>
      <c r="W32" s="40" t="s">
        <v>318</v>
      </c>
      <c r="X32" s="64" t="s">
        <v>114</v>
      </c>
      <c r="Y32" t="s">
        <v>402</v>
      </c>
      <c r="AM32" t="s">
        <v>336</v>
      </c>
      <c r="AN32" t="s">
        <v>345</v>
      </c>
      <c r="AO32">
        <v>1</v>
      </c>
      <c r="AP32">
        <v>0.3</v>
      </c>
      <c r="AQ32">
        <v>0.3</v>
      </c>
    </row>
    <row r="33" spans="1:43" ht="15" customHeight="1" x14ac:dyDescent="0.25">
      <c r="A33" s="14" t="s">
        <v>99</v>
      </c>
      <c r="B33" s="9">
        <v>1520000000</v>
      </c>
      <c r="C33" s="9">
        <v>0</v>
      </c>
      <c r="D33" s="9">
        <v>703644974</v>
      </c>
      <c r="E33" s="9">
        <v>816355026</v>
      </c>
      <c r="F33" s="9">
        <v>629507346</v>
      </c>
      <c r="G33" s="12">
        <v>74137628</v>
      </c>
      <c r="H33" s="9">
        <v>265813397</v>
      </c>
      <c r="I33" s="9">
        <v>247160021</v>
      </c>
      <c r="P33" s="37" t="s">
        <v>360</v>
      </c>
      <c r="Q33" s="31" t="s">
        <v>315</v>
      </c>
      <c r="R33" s="32"/>
      <c r="S33" s="32" t="s">
        <v>363</v>
      </c>
      <c r="T33" s="33">
        <v>1</v>
      </c>
      <c r="U33" s="49">
        <v>0.3</v>
      </c>
      <c r="V33" s="46">
        <v>0.3</v>
      </c>
      <c r="W33" s="40" t="s">
        <v>346</v>
      </c>
      <c r="X33" s="64" t="s">
        <v>114</v>
      </c>
      <c r="Y33" t="s">
        <v>402</v>
      </c>
      <c r="AM33" t="s">
        <v>336</v>
      </c>
      <c r="AN33" t="s">
        <v>343</v>
      </c>
      <c r="AO33">
        <v>1</v>
      </c>
      <c r="AP33">
        <v>545</v>
      </c>
      <c r="AQ33">
        <v>0.155</v>
      </c>
    </row>
    <row r="34" spans="1:43" ht="15" customHeight="1" x14ac:dyDescent="0.25">
      <c r="A34" s="15">
        <v>10</v>
      </c>
      <c r="B34" s="9">
        <v>820000000</v>
      </c>
      <c r="C34" s="9">
        <v>0</v>
      </c>
      <c r="D34" s="9">
        <v>605772559</v>
      </c>
      <c r="E34" s="9">
        <v>214227441</v>
      </c>
      <c r="F34" s="9">
        <v>604389267</v>
      </c>
      <c r="G34" s="12">
        <v>1383292</v>
      </c>
      <c r="H34" s="9">
        <v>254388649</v>
      </c>
      <c r="I34" s="9">
        <v>235735273</v>
      </c>
      <c r="P34" s="30" t="s">
        <v>278</v>
      </c>
      <c r="Q34" s="31" t="s">
        <v>301</v>
      </c>
      <c r="R34" s="32" t="s">
        <v>321</v>
      </c>
      <c r="S34" s="32" t="s">
        <v>322</v>
      </c>
      <c r="T34" s="33">
        <v>1</v>
      </c>
      <c r="U34" s="41">
        <v>0.2</v>
      </c>
      <c r="V34" s="42">
        <v>0.2</v>
      </c>
      <c r="W34" s="40"/>
      <c r="X34" s="37" t="s">
        <v>115</v>
      </c>
      <c r="Y34" t="s">
        <v>402</v>
      </c>
      <c r="AM34" t="s">
        <v>347</v>
      </c>
      <c r="AN34" t="s">
        <v>348</v>
      </c>
      <c r="AO34">
        <v>200</v>
      </c>
      <c r="AP34">
        <v>0</v>
      </c>
      <c r="AQ34">
        <v>0</v>
      </c>
    </row>
    <row r="35" spans="1:43" ht="15" customHeight="1" x14ac:dyDescent="0.25">
      <c r="A35" s="15">
        <v>20</v>
      </c>
      <c r="B35" s="9">
        <v>700000000</v>
      </c>
      <c r="C35" s="9">
        <v>0</v>
      </c>
      <c r="D35" s="9">
        <v>97872415</v>
      </c>
      <c r="E35" s="9">
        <v>602127585</v>
      </c>
      <c r="F35" s="9">
        <v>25118079</v>
      </c>
      <c r="G35" s="12">
        <v>72754336</v>
      </c>
      <c r="H35" s="9">
        <v>11424748</v>
      </c>
      <c r="I35" s="9">
        <v>11424748</v>
      </c>
      <c r="P35" s="30" t="s">
        <v>278</v>
      </c>
      <c r="Q35" s="31" t="s">
        <v>301</v>
      </c>
      <c r="R35" s="32" t="s">
        <v>313</v>
      </c>
      <c r="S35" s="32" t="s">
        <v>314</v>
      </c>
      <c r="T35" s="33">
        <v>11</v>
      </c>
      <c r="U35" s="37">
        <v>1</v>
      </c>
      <c r="V35" s="38">
        <f>1/11</f>
        <v>9.0909090909090912E-2</v>
      </c>
      <c r="W35" s="40"/>
      <c r="X35" s="37" t="s">
        <v>115</v>
      </c>
      <c r="Y35" t="s">
        <v>402</v>
      </c>
      <c r="AM35" t="s">
        <v>349</v>
      </c>
      <c r="AN35" t="s">
        <v>354</v>
      </c>
      <c r="AO35">
        <v>32</v>
      </c>
      <c r="AP35">
        <v>0</v>
      </c>
      <c r="AQ35">
        <v>0</v>
      </c>
    </row>
    <row r="36" spans="1:43" ht="15" customHeight="1" x14ac:dyDescent="0.25">
      <c r="A36" s="13" t="s">
        <v>116</v>
      </c>
      <c r="B36" s="9"/>
      <c r="C36" s="9"/>
      <c r="D36" s="9"/>
      <c r="E36" s="9"/>
      <c r="F36" s="9"/>
      <c r="G36" s="12"/>
      <c r="H36" s="9"/>
      <c r="I36" s="9"/>
      <c r="P36" s="30" t="s">
        <v>278</v>
      </c>
      <c r="Q36" s="31" t="s">
        <v>301</v>
      </c>
      <c r="R36" s="32" t="s">
        <v>302</v>
      </c>
      <c r="S36" s="32" t="s">
        <v>303</v>
      </c>
      <c r="T36" s="33">
        <v>2</v>
      </c>
      <c r="U36" s="37">
        <v>0</v>
      </c>
      <c r="V36" s="34">
        <v>0</v>
      </c>
      <c r="W36" s="31"/>
      <c r="X36" s="37" t="s">
        <v>115</v>
      </c>
      <c r="Y36" t="s">
        <v>402</v>
      </c>
      <c r="AM36" t="s">
        <v>349</v>
      </c>
      <c r="AN36" t="s">
        <v>353</v>
      </c>
      <c r="AO36">
        <v>12960</v>
      </c>
      <c r="AP36">
        <v>1647</v>
      </c>
      <c r="AQ36">
        <v>0.12709999999999999</v>
      </c>
    </row>
    <row r="37" spans="1:43" ht="15" customHeight="1" x14ac:dyDescent="0.25">
      <c r="A37" s="14" t="s">
        <v>92</v>
      </c>
      <c r="B37" s="9">
        <v>13600000000</v>
      </c>
      <c r="C37" s="9">
        <v>2630000000</v>
      </c>
      <c r="D37" s="9">
        <v>8266953613.8800001</v>
      </c>
      <c r="E37" s="9">
        <v>2703046386.1199999</v>
      </c>
      <c r="F37" s="9">
        <v>5953016261.8800001</v>
      </c>
      <c r="G37" s="12">
        <v>2313937352</v>
      </c>
      <c r="H37" s="9">
        <v>2596227105</v>
      </c>
      <c r="I37" s="9">
        <v>2485919030</v>
      </c>
      <c r="P37" s="37" t="s">
        <v>360</v>
      </c>
      <c r="Q37" s="31" t="s">
        <v>301</v>
      </c>
      <c r="R37" s="32"/>
      <c r="S37" s="32" t="s">
        <v>364</v>
      </c>
      <c r="T37" s="33">
        <v>10</v>
      </c>
      <c r="U37" s="33">
        <v>1</v>
      </c>
      <c r="V37" s="38">
        <f>1/10</f>
        <v>0.1</v>
      </c>
      <c r="W37" s="31"/>
      <c r="X37" s="37" t="s">
        <v>115</v>
      </c>
      <c r="Y37" t="s">
        <v>402</v>
      </c>
      <c r="AM37" t="s">
        <v>349</v>
      </c>
      <c r="AN37" t="s">
        <v>350</v>
      </c>
      <c r="AO37">
        <v>52</v>
      </c>
      <c r="AP37">
        <v>0</v>
      </c>
      <c r="AQ37">
        <v>0</v>
      </c>
    </row>
    <row r="38" spans="1:43" ht="15" customHeight="1" x14ac:dyDescent="0.25">
      <c r="A38" s="15">
        <v>10</v>
      </c>
      <c r="B38" s="9">
        <v>7600000000</v>
      </c>
      <c r="C38" s="9">
        <v>2630000000</v>
      </c>
      <c r="D38" s="9">
        <v>4778221567.8800001</v>
      </c>
      <c r="E38" s="9">
        <v>191778432.12</v>
      </c>
      <c r="F38" s="9">
        <v>3432642304.8800001</v>
      </c>
      <c r="G38" s="12">
        <v>1345579263</v>
      </c>
      <c r="H38" s="9">
        <v>1267076925</v>
      </c>
      <c r="I38" s="9">
        <v>1190484850</v>
      </c>
      <c r="P38" s="30" t="s">
        <v>278</v>
      </c>
      <c r="Q38" s="31" t="s">
        <v>295</v>
      </c>
      <c r="R38" s="32" t="s">
        <v>358</v>
      </c>
      <c r="S38" s="32" t="s">
        <v>359</v>
      </c>
      <c r="T38" s="36">
        <v>0.9</v>
      </c>
      <c r="U38" s="67">
        <v>0.495</v>
      </c>
      <c r="V38" s="36">
        <f t="shared" ref="V38:V59" si="1">(U38/T38)</f>
        <v>0.54999999999999993</v>
      </c>
      <c r="W38" s="31"/>
      <c r="X38" s="64" t="s">
        <v>407</v>
      </c>
      <c r="Y38" t="s">
        <v>522</v>
      </c>
      <c r="AM38" t="s">
        <v>349</v>
      </c>
      <c r="AN38" t="s">
        <v>332</v>
      </c>
      <c r="AO38">
        <v>1</v>
      </c>
      <c r="AP38">
        <v>0</v>
      </c>
      <c r="AQ38">
        <v>0</v>
      </c>
    </row>
    <row r="39" spans="1:43" ht="15" customHeight="1" x14ac:dyDescent="0.25">
      <c r="A39" s="15">
        <v>20</v>
      </c>
      <c r="B39" s="9">
        <v>6000000000</v>
      </c>
      <c r="C39" s="9">
        <v>0</v>
      </c>
      <c r="D39" s="9">
        <v>3488732046</v>
      </c>
      <c r="E39" s="9">
        <v>2511267954</v>
      </c>
      <c r="F39" s="9">
        <v>2520373957</v>
      </c>
      <c r="G39" s="12">
        <v>968358089</v>
      </c>
      <c r="H39" s="9">
        <v>1329150180</v>
      </c>
      <c r="I39" s="9">
        <v>1295434180</v>
      </c>
      <c r="P39" s="30" t="s">
        <v>278</v>
      </c>
      <c r="Q39" s="31" t="s">
        <v>295</v>
      </c>
      <c r="R39" s="32" t="s">
        <v>296</v>
      </c>
      <c r="S39" s="32" t="s">
        <v>297</v>
      </c>
      <c r="T39" s="33">
        <v>2</v>
      </c>
      <c r="U39" s="33">
        <v>0</v>
      </c>
      <c r="V39" s="36">
        <f t="shared" si="1"/>
        <v>0</v>
      </c>
      <c r="W39" s="31"/>
      <c r="X39" s="64" t="s">
        <v>408</v>
      </c>
      <c r="Y39" t="s">
        <v>402</v>
      </c>
      <c r="AM39" t="s">
        <v>349</v>
      </c>
      <c r="AN39" t="s">
        <v>351</v>
      </c>
      <c r="AO39">
        <v>20</v>
      </c>
      <c r="AP39">
        <v>0</v>
      </c>
      <c r="AQ39">
        <v>0</v>
      </c>
    </row>
    <row r="40" spans="1:43" ht="15" customHeight="1" x14ac:dyDescent="0.25">
      <c r="A40" s="14" t="s">
        <v>95</v>
      </c>
      <c r="B40" s="9">
        <v>5400000000</v>
      </c>
      <c r="C40" s="9">
        <v>2927000000</v>
      </c>
      <c r="D40" s="9">
        <v>790990748.5</v>
      </c>
      <c r="E40" s="9">
        <v>1682009251.5</v>
      </c>
      <c r="F40" s="9">
        <v>636912601.5</v>
      </c>
      <c r="G40" s="12">
        <v>154078147</v>
      </c>
      <c r="H40" s="9">
        <v>186645383.31999999</v>
      </c>
      <c r="I40" s="9">
        <v>161155687.31999999</v>
      </c>
      <c r="P40" s="30" t="s">
        <v>278</v>
      </c>
      <c r="Q40" s="31" t="s">
        <v>295</v>
      </c>
      <c r="R40" s="32" t="s">
        <v>296</v>
      </c>
      <c r="S40" s="32" t="s">
        <v>298</v>
      </c>
      <c r="T40" s="33">
        <v>2</v>
      </c>
      <c r="U40" s="33">
        <v>0</v>
      </c>
      <c r="V40" s="36">
        <f t="shared" si="1"/>
        <v>0</v>
      </c>
      <c r="W40" s="31"/>
      <c r="X40" s="64" t="s">
        <v>408</v>
      </c>
      <c r="Y40" t="s">
        <v>402</v>
      </c>
      <c r="AM40" t="s">
        <v>349</v>
      </c>
      <c r="AN40" t="s">
        <v>352</v>
      </c>
      <c r="AO40">
        <v>20</v>
      </c>
      <c r="AP40">
        <v>0</v>
      </c>
      <c r="AQ40">
        <v>0</v>
      </c>
    </row>
    <row r="41" spans="1:43" ht="15" customHeight="1" x14ac:dyDescent="0.25">
      <c r="A41" s="15">
        <v>10</v>
      </c>
      <c r="B41" s="9">
        <v>4600000000</v>
      </c>
      <c r="C41" s="9">
        <v>2927000000</v>
      </c>
      <c r="D41" s="9">
        <v>782990748.5</v>
      </c>
      <c r="E41" s="9">
        <v>890009251.5</v>
      </c>
      <c r="F41" s="9">
        <v>635678000.5</v>
      </c>
      <c r="G41" s="12">
        <v>147312748</v>
      </c>
      <c r="H41" s="9">
        <v>185410782.31999999</v>
      </c>
      <c r="I41" s="9">
        <v>159921086.31999999</v>
      </c>
      <c r="P41" s="30" t="s">
        <v>278</v>
      </c>
      <c r="Q41" s="31" t="s">
        <v>295</v>
      </c>
      <c r="R41" s="32" t="s">
        <v>326</v>
      </c>
      <c r="S41" s="32" t="s">
        <v>327</v>
      </c>
      <c r="T41" s="33">
        <v>1</v>
      </c>
      <c r="U41" s="33">
        <v>0</v>
      </c>
      <c r="V41" s="36">
        <f t="shared" si="1"/>
        <v>0</v>
      </c>
      <c r="W41" s="31"/>
      <c r="X41" s="64" t="s">
        <v>408</v>
      </c>
      <c r="Y41" t="s">
        <v>402</v>
      </c>
      <c r="AM41" t="s">
        <v>404</v>
      </c>
      <c r="AN41" t="s">
        <v>355</v>
      </c>
      <c r="AO41">
        <v>5012960</v>
      </c>
      <c r="AP41">
        <v>1647</v>
      </c>
      <c r="AQ41">
        <v>2.9999999999999997E-4</v>
      </c>
    </row>
    <row r="42" spans="1:43" ht="15" customHeight="1" x14ac:dyDescent="0.25">
      <c r="A42" s="15">
        <v>20</v>
      </c>
      <c r="B42" s="9">
        <v>800000000</v>
      </c>
      <c r="C42" s="9">
        <v>0</v>
      </c>
      <c r="D42" s="9">
        <v>8000000</v>
      </c>
      <c r="E42" s="9">
        <v>792000000</v>
      </c>
      <c r="F42" s="9">
        <v>1234601</v>
      </c>
      <c r="G42" s="12">
        <v>6765399</v>
      </c>
      <c r="H42" s="9">
        <v>1234601</v>
      </c>
      <c r="I42" s="9">
        <v>1234601</v>
      </c>
      <c r="P42" s="30" t="s">
        <v>278</v>
      </c>
      <c r="Q42" s="31" t="s">
        <v>295</v>
      </c>
      <c r="R42" s="32" t="s">
        <v>319</v>
      </c>
      <c r="S42" s="32" t="s">
        <v>320</v>
      </c>
      <c r="T42" s="33">
        <v>677</v>
      </c>
      <c r="U42" s="33">
        <v>0</v>
      </c>
      <c r="V42" s="36">
        <f t="shared" si="1"/>
        <v>0</v>
      </c>
      <c r="W42" s="31"/>
      <c r="X42" s="64" t="s">
        <v>409</v>
      </c>
      <c r="Y42" t="s">
        <v>402</v>
      </c>
      <c r="AM42" t="s">
        <v>356</v>
      </c>
      <c r="AN42" t="s">
        <v>357</v>
      </c>
      <c r="AO42">
        <v>1</v>
      </c>
      <c r="AP42">
        <v>0</v>
      </c>
      <c r="AQ42">
        <v>0</v>
      </c>
    </row>
    <row r="43" spans="1:43" ht="15" customHeight="1" x14ac:dyDescent="0.25">
      <c r="A43" s="14" t="s">
        <v>97</v>
      </c>
      <c r="B43" s="9">
        <v>1370000000</v>
      </c>
      <c r="C43" s="9">
        <v>200000000</v>
      </c>
      <c r="D43" s="9">
        <v>981997053</v>
      </c>
      <c r="E43" s="9">
        <v>188002947</v>
      </c>
      <c r="F43" s="9">
        <v>120435609</v>
      </c>
      <c r="G43" s="12">
        <v>861561444</v>
      </c>
      <c r="H43" s="9">
        <v>22968480</v>
      </c>
      <c r="I43" s="9">
        <v>22968480</v>
      </c>
      <c r="P43" s="37" t="s">
        <v>360</v>
      </c>
      <c r="Q43" s="31" t="s">
        <v>295</v>
      </c>
      <c r="R43" s="32"/>
      <c r="S43" s="32" t="s">
        <v>365</v>
      </c>
      <c r="T43" s="33">
        <v>10</v>
      </c>
      <c r="U43" s="33">
        <v>2</v>
      </c>
      <c r="V43" s="36">
        <f t="shared" si="1"/>
        <v>0.2</v>
      </c>
      <c r="W43" s="31"/>
      <c r="X43" s="64" t="s">
        <v>410</v>
      </c>
      <c r="Y43" t="s">
        <v>402</v>
      </c>
      <c r="AM43" t="s">
        <v>356</v>
      </c>
      <c r="AN43" t="s">
        <v>357</v>
      </c>
      <c r="AO43">
        <v>3</v>
      </c>
      <c r="AP43">
        <v>0.17</v>
      </c>
      <c r="AQ43">
        <v>0.17330000000000001</v>
      </c>
    </row>
    <row r="44" spans="1:43" ht="15" customHeight="1" x14ac:dyDescent="0.25">
      <c r="A44" s="15">
        <v>10</v>
      </c>
      <c r="B44" s="9">
        <v>1370000000</v>
      </c>
      <c r="C44" s="9">
        <v>200000000</v>
      </c>
      <c r="D44" s="9">
        <v>981997053</v>
      </c>
      <c r="E44" s="9">
        <v>188002947</v>
      </c>
      <c r="F44" s="9">
        <v>120435609</v>
      </c>
      <c r="G44" s="12">
        <v>861561444</v>
      </c>
      <c r="H44" s="9">
        <v>22968480</v>
      </c>
      <c r="I44" s="9">
        <v>22968480</v>
      </c>
      <c r="P44" s="37" t="s">
        <v>360</v>
      </c>
      <c r="Q44" s="31" t="s">
        <v>295</v>
      </c>
      <c r="R44" s="32"/>
      <c r="S44" s="32" t="s">
        <v>366</v>
      </c>
      <c r="T44" s="33">
        <v>30</v>
      </c>
      <c r="U44" s="33">
        <v>0</v>
      </c>
      <c r="V44" s="36">
        <f t="shared" si="1"/>
        <v>0</v>
      </c>
      <c r="W44" s="31"/>
      <c r="X44" s="64" t="s">
        <v>408</v>
      </c>
      <c r="Y44" t="s">
        <v>402</v>
      </c>
      <c r="AM44" t="s">
        <v>358</v>
      </c>
      <c r="AN44" t="s">
        <v>359</v>
      </c>
      <c r="AO44">
        <v>0.9</v>
      </c>
      <c r="AP44">
        <v>0.495</v>
      </c>
      <c r="AQ44">
        <v>0.54999999999999993</v>
      </c>
    </row>
    <row r="45" spans="1:43" ht="15" customHeight="1" x14ac:dyDescent="0.25">
      <c r="A45" s="13" t="s">
        <v>113</v>
      </c>
      <c r="B45" s="9"/>
      <c r="C45" s="9"/>
      <c r="D45" s="9"/>
      <c r="E45" s="9"/>
      <c r="F45" s="9"/>
      <c r="G45" s="12"/>
      <c r="H45" s="9"/>
      <c r="I45" s="9"/>
      <c r="P45" s="37" t="s">
        <v>360</v>
      </c>
      <c r="Q45" s="31" t="s">
        <v>295</v>
      </c>
      <c r="R45" s="32"/>
      <c r="S45" s="32" t="s">
        <v>367</v>
      </c>
      <c r="T45" s="36">
        <v>1</v>
      </c>
      <c r="U45" s="38">
        <v>0.16250000000000001</v>
      </c>
      <c r="V45" s="38">
        <f t="shared" si="1"/>
        <v>0.16250000000000001</v>
      </c>
      <c r="W45" s="31"/>
      <c r="X45" s="64" t="s">
        <v>117</v>
      </c>
      <c r="Y45" t="s">
        <v>522</v>
      </c>
    </row>
    <row r="46" spans="1:43" ht="15" customHeight="1" x14ac:dyDescent="0.25">
      <c r="A46" s="14" t="s">
        <v>79</v>
      </c>
      <c r="B46" s="9">
        <v>19000000000</v>
      </c>
      <c r="C46" s="9">
        <v>300000000</v>
      </c>
      <c r="D46" s="9">
        <v>3892521421</v>
      </c>
      <c r="E46" s="9">
        <v>14807478579</v>
      </c>
      <c r="F46" s="9">
        <v>2763970427</v>
      </c>
      <c r="G46" s="12">
        <v>1128550994</v>
      </c>
      <c r="H46" s="9">
        <v>529857508</v>
      </c>
      <c r="I46" s="9">
        <v>484190787</v>
      </c>
      <c r="P46" s="37" t="s">
        <v>360</v>
      </c>
      <c r="Q46" s="31" t="s">
        <v>295</v>
      </c>
      <c r="R46" s="32"/>
      <c r="S46" s="32" t="s">
        <v>368</v>
      </c>
      <c r="T46" s="33">
        <v>2</v>
      </c>
      <c r="U46" s="33">
        <v>0</v>
      </c>
      <c r="V46" s="36">
        <f t="shared" si="1"/>
        <v>0</v>
      </c>
      <c r="W46" s="31"/>
      <c r="X46" s="64" t="s">
        <v>410</v>
      </c>
      <c r="Y46" t="s">
        <v>402</v>
      </c>
    </row>
    <row r="47" spans="1:43" ht="15" customHeight="1" x14ac:dyDescent="0.25">
      <c r="A47" s="15">
        <v>10</v>
      </c>
      <c r="B47" s="9">
        <v>4000000000</v>
      </c>
      <c r="C47" s="9">
        <v>300000000</v>
      </c>
      <c r="D47" s="9">
        <v>2517362225</v>
      </c>
      <c r="E47" s="9">
        <v>1182637775</v>
      </c>
      <c r="F47" s="9">
        <v>2345756261</v>
      </c>
      <c r="G47" s="12">
        <v>171605964</v>
      </c>
      <c r="H47" s="9">
        <v>422787852</v>
      </c>
      <c r="I47" s="9">
        <v>386826892</v>
      </c>
      <c r="P47" s="37" t="s">
        <v>360</v>
      </c>
      <c r="Q47" s="31" t="s">
        <v>295</v>
      </c>
      <c r="R47" s="32"/>
      <c r="S47" s="32" t="s">
        <v>369</v>
      </c>
      <c r="T47" s="33">
        <v>20</v>
      </c>
      <c r="U47" s="33">
        <v>0</v>
      </c>
      <c r="V47" s="36">
        <f t="shared" si="1"/>
        <v>0</v>
      </c>
      <c r="W47" s="31"/>
      <c r="X47" s="64" t="s">
        <v>411</v>
      </c>
      <c r="Y47" t="s">
        <v>402</v>
      </c>
    </row>
    <row r="48" spans="1:43" ht="15" customHeight="1" x14ac:dyDescent="0.25">
      <c r="A48" s="15">
        <v>20</v>
      </c>
      <c r="B48" s="9">
        <v>15000000000</v>
      </c>
      <c r="C48" s="9">
        <v>0</v>
      </c>
      <c r="D48" s="9">
        <v>1375159196</v>
      </c>
      <c r="E48" s="9">
        <v>13624840804</v>
      </c>
      <c r="F48" s="9">
        <v>418214166</v>
      </c>
      <c r="G48" s="12">
        <v>956945030</v>
      </c>
      <c r="H48" s="9">
        <v>107069656</v>
      </c>
      <c r="I48" s="9">
        <v>97363895</v>
      </c>
      <c r="P48" s="37" t="s">
        <v>360</v>
      </c>
      <c r="Q48" s="31" t="s">
        <v>295</v>
      </c>
      <c r="R48" s="32"/>
      <c r="S48" s="32" t="s">
        <v>370</v>
      </c>
      <c r="T48" s="36">
        <v>0.9</v>
      </c>
      <c r="U48" s="36">
        <v>0.1</v>
      </c>
      <c r="V48" s="38">
        <f t="shared" si="1"/>
        <v>0.11111111111111112</v>
      </c>
      <c r="W48" s="31"/>
      <c r="X48" s="64" t="s">
        <v>408</v>
      </c>
      <c r="Y48" t="s">
        <v>522</v>
      </c>
    </row>
    <row r="49" spans="1:25" ht="15" customHeight="1" x14ac:dyDescent="0.25">
      <c r="A49" s="13" t="s">
        <v>114</v>
      </c>
      <c r="B49" s="9"/>
      <c r="C49" s="9"/>
      <c r="D49" s="9"/>
      <c r="E49" s="9"/>
      <c r="F49" s="9"/>
      <c r="G49" s="12"/>
      <c r="H49" s="9"/>
      <c r="I49" s="9"/>
      <c r="P49" s="37" t="s">
        <v>360</v>
      </c>
      <c r="Q49" s="31" t="s">
        <v>295</v>
      </c>
      <c r="R49" s="32"/>
      <c r="S49" s="32" t="s">
        <v>371</v>
      </c>
      <c r="T49" s="33">
        <v>5</v>
      </c>
      <c r="U49" s="33">
        <v>5</v>
      </c>
      <c r="V49" s="36">
        <f t="shared" si="1"/>
        <v>1</v>
      </c>
      <c r="W49" s="31"/>
      <c r="X49" s="64" t="s">
        <v>407</v>
      </c>
      <c r="Y49" t="s">
        <v>402</v>
      </c>
    </row>
    <row r="50" spans="1:25" ht="15" customHeight="1" x14ac:dyDescent="0.25">
      <c r="A50" s="14" t="s">
        <v>82</v>
      </c>
      <c r="B50" s="9">
        <v>103087415428</v>
      </c>
      <c r="C50" s="9">
        <v>7630000000</v>
      </c>
      <c r="D50" s="9">
        <v>14670692773</v>
      </c>
      <c r="E50" s="9">
        <v>80786722655</v>
      </c>
      <c r="F50" s="9">
        <v>11105949432</v>
      </c>
      <c r="G50" s="12">
        <v>3564743341</v>
      </c>
      <c r="H50" s="9">
        <v>2400976788</v>
      </c>
      <c r="I50" s="9">
        <v>2263949595</v>
      </c>
      <c r="P50" s="37" t="s">
        <v>360</v>
      </c>
      <c r="Q50" s="31" t="s">
        <v>295</v>
      </c>
      <c r="R50" s="32"/>
      <c r="S50" s="32" t="s">
        <v>372</v>
      </c>
      <c r="T50" s="33">
        <v>8000</v>
      </c>
      <c r="U50" s="33">
        <v>2980</v>
      </c>
      <c r="V50" s="38">
        <f t="shared" si="1"/>
        <v>0.3725</v>
      </c>
      <c r="W50" s="31"/>
      <c r="X50" s="64" t="s">
        <v>407</v>
      </c>
      <c r="Y50" t="s">
        <v>402</v>
      </c>
    </row>
    <row r="51" spans="1:25" ht="15" customHeight="1" x14ac:dyDescent="0.25">
      <c r="A51" s="15">
        <v>10</v>
      </c>
      <c r="B51" s="9">
        <v>7659826508</v>
      </c>
      <c r="C51" s="9">
        <v>0</v>
      </c>
      <c r="D51" s="9">
        <v>7320130020</v>
      </c>
      <c r="E51" s="9">
        <v>339696488</v>
      </c>
      <c r="F51" s="9">
        <v>6769903194</v>
      </c>
      <c r="G51" s="12">
        <v>550226826</v>
      </c>
      <c r="H51" s="9">
        <v>1744011346</v>
      </c>
      <c r="I51" s="9">
        <v>1652279996</v>
      </c>
      <c r="P51" s="37" t="s">
        <v>360</v>
      </c>
      <c r="Q51" s="31" t="s">
        <v>295</v>
      </c>
      <c r="R51" s="32"/>
      <c r="S51" s="32" t="s">
        <v>373</v>
      </c>
      <c r="T51" s="33">
        <v>1</v>
      </c>
      <c r="U51" s="33">
        <v>0</v>
      </c>
      <c r="V51" s="36">
        <f t="shared" si="1"/>
        <v>0</v>
      </c>
      <c r="W51" s="31"/>
      <c r="X51" s="64" t="s">
        <v>412</v>
      </c>
      <c r="Y51" t="s">
        <v>402</v>
      </c>
    </row>
    <row r="52" spans="1:25" ht="15" customHeight="1" x14ac:dyDescent="0.25">
      <c r="A52" s="15">
        <v>20</v>
      </c>
      <c r="B52" s="9">
        <v>31302000000</v>
      </c>
      <c r="C52" s="9">
        <v>0</v>
      </c>
      <c r="D52" s="9">
        <v>4740514216</v>
      </c>
      <c r="E52" s="9">
        <v>26561485784</v>
      </c>
      <c r="F52" s="9">
        <v>2523244607</v>
      </c>
      <c r="G52" s="12">
        <v>2217269609</v>
      </c>
      <c r="H52" s="9">
        <v>245728304</v>
      </c>
      <c r="I52" s="9">
        <v>243134631</v>
      </c>
      <c r="P52" s="30" t="s">
        <v>278</v>
      </c>
      <c r="Q52" s="31" t="s">
        <v>304</v>
      </c>
      <c r="R52" s="32" t="s">
        <v>306</v>
      </c>
      <c r="S52" s="32" t="s">
        <v>306</v>
      </c>
      <c r="T52" s="33">
        <v>2</v>
      </c>
      <c r="U52" s="33">
        <v>0</v>
      </c>
      <c r="V52" s="36">
        <f t="shared" si="1"/>
        <v>0</v>
      </c>
      <c r="W52" s="31"/>
      <c r="X52" s="64" t="s">
        <v>413</v>
      </c>
      <c r="Y52" t="s">
        <v>402</v>
      </c>
    </row>
    <row r="53" spans="1:25" ht="15" customHeight="1" x14ac:dyDescent="0.25">
      <c r="A53" s="15">
        <v>11</v>
      </c>
      <c r="B53" s="9">
        <v>8000000000</v>
      </c>
      <c r="C53" s="9">
        <v>4000000000</v>
      </c>
      <c r="D53" s="9">
        <v>1977650186</v>
      </c>
      <c r="E53" s="9">
        <v>2022349814</v>
      </c>
      <c r="F53" s="9">
        <v>1292936613</v>
      </c>
      <c r="G53" s="12">
        <v>684713573</v>
      </c>
      <c r="H53" s="9">
        <v>301374329</v>
      </c>
      <c r="I53" s="9">
        <v>272672159</v>
      </c>
      <c r="P53" s="30" t="s">
        <v>278</v>
      </c>
      <c r="Q53" s="31" t="s">
        <v>304</v>
      </c>
      <c r="R53" s="32" t="s">
        <v>305</v>
      </c>
      <c r="S53" s="32" t="s">
        <v>305</v>
      </c>
      <c r="T53" s="33">
        <v>2</v>
      </c>
      <c r="U53" s="33">
        <v>0</v>
      </c>
      <c r="V53" s="36">
        <f t="shared" si="1"/>
        <v>0</v>
      </c>
      <c r="W53" s="31"/>
      <c r="X53" s="64" t="s">
        <v>413</v>
      </c>
      <c r="Y53" t="s">
        <v>402</v>
      </c>
    </row>
    <row r="54" spans="1:25" ht="15" customHeight="1" x14ac:dyDescent="0.25">
      <c r="A54" s="15">
        <v>14</v>
      </c>
      <c r="B54" s="9">
        <v>56125588920</v>
      </c>
      <c r="C54" s="9">
        <v>3630000000</v>
      </c>
      <c r="D54" s="9">
        <v>632398351</v>
      </c>
      <c r="E54" s="9">
        <v>51863190569</v>
      </c>
      <c r="F54" s="9">
        <v>519865018</v>
      </c>
      <c r="G54" s="12">
        <v>112533333</v>
      </c>
      <c r="H54" s="9">
        <v>109862809</v>
      </c>
      <c r="I54" s="9">
        <v>95862809</v>
      </c>
      <c r="P54" s="30" t="s">
        <v>278</v>
      </c>
      <c r="Q54" s="31" t="s">
        <v>304</v>
      </c>
      <c r="R54" s="32" t="s">
        <v>307</v>
      </c>
      <c r="S54" s="32" t="s">
        <v>307</v>
      </c>
      <c r="T54" s="33">
        <v>22</v>
      </c>
      <c r="U54" s="33">
        <v>9</v>
      </c>
      <c r="V54" s="38">
        <f t="shared" si="1"/>
        <v>0.40909090909090912</v>
      </c>
      <c r="W54" s="31"/>
      <c r="X54" s="64" t="s">
        <v>413</v>
      </c>
      <c r="Y54" t="s">
        <v>402</v>
      </c>
    </row>
    <row r="55" spans="1:25" ht="15" customHeight="1" x14ac:dyDescent="0.25">
      <c r="A55" s="13" t="s">
        <v>112</v>
      </c>
      <c r="B55" s="9"/>
      <c r="C55" s="9"/>
      <c r="D55" s="9"/>
      <c r="E55" s="9"/>
      <c r="F55" s="9"/>
      <c r="G55" s="12"/>
      <c r="H55" s="9"/>
      <c r="I55" s="9"/>
      <c r="P55" s="37" t="s">
        <v>360</v>
      </c>
      <c r="Q55" s="31" t="s">
        <v>304</v>
      </c>
      <c r="R55" s="32"/>
      <c r="S55" s="32" t="s">
        <v>374</v>
      </c>
      <c r="T55" s="33">
        <v>2</v>
      </c>
      <c r="U55" s="33">
        <v>0</v>
      </c>
      <c r="V55" s="36">
        <f t="shared" si="1"/>
        <v>0</v>
      </c>
      <c r="W55" s="31"/>
      <c r="X55" s="64" t="s">
        <v>413</v>
      </c>
      <c r="Y55" t="s">
        <v>402</v>
      </c>
    </row>
    <row r="56" spans="1:25" ht="15" customHeight="1" x14ac:dyDescent="0.25">
      <c r="A56" s="14" t="s">
        <v>72</v>
      </c>
      <c r="B56" s="9">
        <v>4565000000</v>
      </c>
      <c r="C56" s="9">
        <v>300000000</v>
      </c>
      <c r="D56" s="9">
        <v>2774421627</v>
      </c>
      <c r="E56" s="9">
        <v>1490578373</v>
      </c>
      <c r="F56" s="9">
        <v>2092446952</v>
      </c>
      <c r="G56" s="12">
        <v>681974675</v>
      </c>
      <c r="H56" s="9">
        <v>242164413</v>
      </c>
      <c r="I56" s="9">
        <v>227863423</v>
      </c>
      <c r="P56" s="37" t="s">
        <v>360</v>
      </c>
      <c r="Q56" s="31" t="s">
        <v>304</v>
      </c>
      <c r="R56" s="32"/>
      <c r="S56" s="32" t="s">
        <v>375</v>
      </c>
      <c r="T56" s="33">
        <v>22</v>
      </c>
      <c r="U56" s="33">
        <v>9</v>
      </c>
      <c r="V56" s="38">
        <f t="shared" si="1"/>
        <v>0.40909090909090912</v>
      </c>
      <c r="W56" s="31"/>
      <c r="X56" s="64" t="s">
        <v>413</v>
      </c>
      <c r="Y56" t="s">
        <v>402</v>
      </c>
    </row>
    <row r="57" spans="1:25" ht="15" customHeight="1" x14ac:dyDescent="0.25">
      <c r="A57" s="15">
        <v>10</v>
      </c>
      <c r="B57" s="9">
        <v>3500000000</v>
      </c>
      <c r="C57" s="9">
        <v>300000000</v>
      </c>
      <c r="D57" s="9">
        <v>2294784207</v>
      </c>
      <c r="E57" s="9">
        <v>905215793</v>
      </c>
      <c r="F57" s="9">
        <v>2051321916</v>
      </c>
      <c r="G57" s="12">
        <v>243462291</v>
      </c>
      <c r="H57" s="9">
        <v>242164413</v>
      </c>
      <c r="I57" s="9">
        <v>227863423</v>
      </c>
      <c r="P57" s="37" t="s">
        <v>360</v>
      </c>
      <c r="Q57" s="31" t="s">
        <v>304</v>
      </c>
      <c r="R57" s="32"/>
      <c r="S57" s="32" t="s">
        <v>376</v>
      </c>
      <c r="T57" s="33">
        <v>2</v>
      </c>
      <c r="U57" s="33">
        <v>0</v>
      </c>
      <c r="V57" s="36">
        <f t="shared" si="1"/>
        <v>0</v>
      </c>
      <c r="W57" s="31"/>
      <c r="X57" s="64" t="s">
        <v>413</v>
      </c>
      <c r="Y57" t="s">
        <v>402</v>
      </c>
    </row>
    <row r="58" spans="1:25" ht="15" customHeight="1" x14ac:dyDescent="0.25">
      <c r="A58" s="15">
        <v>20</v>
      </c>
      <c r="B58" s="9">
        <v>1065000000</v>
      </c>
      <c r="C58" s="9">
        <v>0</v>
      </c>
      <c r="D58" s="9">
        <v>479637420</v>
      </c>
      <c r="E58" s="9">
        <v>585362580</v>
      </c>
      <c r="F58" s="9">
        <v>41125036</v>
      </c>
      <c r="G58" s="12">
        <v>438512384</v>
      </c>
      <c r="H58" s="9">
        <v>0</v>
      </c>
      <c r="I58" s="9">
        <v>0</v>
      </c>
      <c r="P58" s="30" t="s">
        <v>278</v>
      </c>
      <c r="Q58" s="31" t="s">
        <v>323</v>
      </c>
      <c r="R58" s="32" t="s">
        <v>324</v>
      </c>
      <c r="S58" s="32" t="s">
        <v>325</v>
      </c>
      <c r="T58" s="33">
        <v>1</v>
      </c>
      <c r="U58" s="43">
        <v>0.09</v>
      </c>
      <c r="V58" s="38">
        <f t="shared" si="1"/>
        <v>0.09</v>
      </c>
      <c r="W58" s="31"/>
      <c r="X58" s="64" t="s">
        <v>414</v>
      </c>
      <c r="Y58" t="s">
        <v>402</v>
      </c>
    </row>
    <row r="59" spans="1:25" ht="15" customHeight="1" x14ac:dyDescent="0.25">
      <c r="A59" s="14" t="s">
        <v>75</v>
      </c>
      <c r="B59" s="9">
        <v>12962000000</v>
      </c>
      <c r="C59" s="9">
        <v>4150000000</v>
      </c>
      <c r="D59" s="9">
        <v>5609387997</v>
      </c>
      <c r="E59" s="9">
        <v>3202612003</v>
      </c>
      <c r="F59" s="9">
        <v>2976519079</v>
      </c>
      <c r="G59" s="12">
        <v>2632868918</v>
      </c>
      <c r="H59" s="9">
        <v>305759312</v>
      </c>
      <c r="I59" s="9">
        <v>299671335</v>
      </c>
      <c r="P59" s="30" t="s">
        <v>278</v>
      </c>
      <c r="Q59" s="31" t="s">
        <v>323</v>
      </c>
      <c r="R59" s="32" t="s">
        <v>356</v>
      </c>
      <c r="S59" s="32" t="s">
        <v>357</v>
      </c>
      <c r="T59" s="33">
        <v>1</v>
      </c>
      <c r="U59" s="33">
        <v>0</v>
      </c>
      <c r="V59" s="36">
        <f t="shared" si="1"/>
        <v>0</v>
      </c>
      <c r="W59" s="31"/>
      <c r="X59" s="64" t="s">
        <v>414</v>
      </c>
      <c r="Y59" t="s">
        <v>402</v>
      </c>
    </row>
    <row r="60" spans="1:25" ht="15" customHeight="1" x14ac:dyDescent="0.25">
      <c r="A60" s="15">
        <v>10</v>
      </c>
      <c r="B60" s="9">
        <v>8300000000</v>
      </c>
      <c r="C60" s="9">
        <v>4150000000</v>
      </c>
      <c r="D60" s="9">
        <v>4054847743</v>
      </c>
      <c r="E60" s="9">
        <v>95152257</v>
      </c>
      <c r="F60" s="9">
        <v>2475809034</v>
      </c>
      <c r="G60" s="12">
        <v>1579038709</v>
      </c>
      <c r="H60" s="9">
        <v>256401012</v>
      </c>
      <c r="I60" s="9">
        <v>250313035</v>
      </c>
      <c r="P60" s="37" t="s">
        <v>360</v>
      </c>
      <c r="Q60" s="31" t="s">
        <v>323</v>
      </c>
      <c r="R60" s="32"/>
      <c r="S60" s="32" t="s">
        <v>381</v>
      </c>
      <c r="T60" s="36">
        <v>0.25</v>
      </c>
      <c r="U60" s="30">
        <v>0.03</v>
      </c>
      <c r="V60" s="36">
        <f>U60/T60</f>
        <v>0.12</v>
      </c>
      <c r="W60" s="31"/>
      <c r="X60" s="64" t="s">
        <v>414</v>
      </c>
      <c r="Y60" t="s">
        <v>522</v>
      </c>
    </row>
    <row r="61" spans="1:25" ht="15" customHeight="1" x14ac:dyDescent="0.25">
      <c r="A61" s="15">
        <v>20</v>
      </c>
      <c r="B61" s="9">
        <v>4662000000</v>
      </c>
      <c r="C61" s="9">
        <v>0</v>
      </c>
      <c r="D61" s="9">
        <v>1554540254</v>
      </c>
      <c r="E61" s="9">
        <v>3107459746</v>
      </c>
      <c r="F61" s="9">
        <v>500710045</v>
      </c>
      <c r="G61" s="12">
        <v>1053830209</v>
      </c>
      <c r="H61" s="9">
        <v>49358300</v>
      </c>
      <c r="I61" s="9">
        <v>49358300</v>
      </c>
      <c r="P61" s="30" t="s">
        <v>278</v>
      </c>
      <c r="Q61" s="31" t="s">
        <v>292</v>
      </c>
      <c r="R61" s="50" t="s">
        <v>356</v>
      </c>
      <c r="S61" s="32" t="s">
        <v>357</v>
      </c>
      <c r="T61" s="33">
        <v>3</v>
      </c>
      <c r="U61" s="30">
        <v>0.17</v>
      </c>
      <c r="V61" s="34">
        <v>0.17330000000000001</v>
      </c>
      <c r="W61" s="31"/>
      <c r="X61" s="64" t="s">
        <v>117</v>
      </c>
      <c r="Y61" t="s">
        <v>402</v>
      </c>
    </row>
    <row r="62" spans="1:25" ht="15" customHeight="1" x14ac:dyDescent="0.25">
      <c r="A62" s="11" t="s">
        <v>111</v>
      </c>
      <c r="B62" s="9">
        <v>233333415428</v>
      </c>
      <c r="C62" s="9">
        <v>18637000000</v>
      </c>
      <c r="D62" s="9">
        <v>78805596827.019989</v>
      </c>
      <c r="E62" s="9">
        <v>135890818600.98</v>
      </c>
      <c r="F62" s="9">
        <v>62606006380.129997</v>
      </c>
      <c r="G62" s="12">
        <v>16199590446.889992</v>
      </c>
      <c r="H62" s="9">
        <v>36017007117.43</v>
      </c>
      <c r="I62" s="9">
        <v>35550574053.830002</v>
      </c>
      <c r="P62" s="30" t="s">
        <v>278</v>
      </c>
      <c r="Q62" s="31" t="s">
        <v>292</v>
      </c>
      <c r="R62" s="32" t="s">
        <v>293</v>
      </c>
      <c r="S62" s="32" t="s">
        <v>294</v>
      </c>
      <c r="T62" s="33">
        <v>2</v>
      </c>
      <c r="U62" s="30">
        <v>0.25</v>
      </c>
      <c r="V62" s="34">
        <v>0.25</v>
      </c>
      <c r="W62" s="35"/>
      <c r="X62" s="64" t="s">
        <v>117</v>
      </c>
      <c r="Y62" t="s">
        <v>402</v>
      </c>
    </row>
    <row r="63" spans="1:25" ht="15" customHeight="1" x14ac:dyDescent="0.25">
      <c r="P63" s="37" t="s">
        <v>360</v>
      </c>
      <c r="Q63" s="31" t="s">
        <v>292</v>
      </c>
      <c r="R63" s="32"/>
      <c r="S63" s="32" t="s">
        <v>377</v>
      </c>
      <c r="T63" s="33">
        <v>22</v>
      </c>
      <c r="U63" s="30">
        <v>6</v>
      </c>
      <c r="V63" s="34">
        <v>0.2727</v>
      </c>
      <c r="W63" s="31"/>
      <c r="X63" s="64" t="s">
        <v>117</v>
      </c>
      <c r="Y63" t="s">
        <v>402</v>
      </c>
    </row>
    <row r="64" spans="1:25" ht="15" customHeight="1" x14ac:dyDescent="0.25">
      <c r="P64" s="37" t="s">
        <v>360</v>
      </c>
      <c r="Q64" s="31" t="s">
        <v>292</v>
      </c>
      <c r="R64" s="32"/>
      <c r="S64" s="32" t="s">
        <v>378</v>
      </c>
      <c r="T64" s="36">
        <v>0.9</v>
      </c>
      <c r="U64" s="34">
        <v>0</v>
      </c>
      <c r="V64" s="34">
        <v>0</v>
      </c>
      <c r="W64" s="31"/>
      <c r="X64" s="64" t="s">
        <v>117</v>
      </c>
      <c r="Y64" t="s">
        <v>522</v>
      </c>
    </row>
    <row r="65" spans="16:25" ht="15" customHeight="1" x14ac:dyDescent="0.25">
      <c r="P65" s="37" t="s">
        <v>383</v>
      </c>
      <c r="Q65" s="31"/>
      <c r="R65" s="32"/>
      <c r="S65" s="32" t="s">
        <v>384</v>
      </c>
      <c r="T65" s="36">
        <v>0.23</v>
      </c>
      <c r="U65" s="38">
        <v>5.0000000000000001E-3</v>
      </c>
      <c r="V65" s="36">
        <f t="shared" ref="V65:V66" si="2">+U65/T65</f>
        <v>2.1739130434782608E-2</v>
      </c>
      <c r="W65" s="51" t="s">
        <v>385</v>
      </c>
      <c r="X65" s="64" t="s">
        <v>403</v>
      </c>
      <c r="Y65" t="s">
        <v>522</v>
      </c>
    </row>
    <row r="66" spans="16:25" ht="15" customHeight="1" x14ac:dyDescent="0.25">
      <c r="P66" s="37" t="s">
        <v>383</v>
      </c>
      <c r="Q66" s="31"/>
      <c r="R66" s="32"/>
      <c r="S66" s="50" t="s">
        <v>386</v>
      </c>
      <c r="T66" s="36">
        <v>0.37</v>
      </c>
      <c r="U66" s="34">
        <v>8.2000000000000007E-3</v>
      </c>
      <c r="V66" s="36">
        <f t="shared" si="2"/>
        <v>2.2162162162162165E-2</v>
      </c>
      <c r="W66" s="51" t="s">
        <v>387</v>
      </c>
      <c r="X66" s="64" t="s">
        <v>403</v>
      </c>
      <c r="Y66" t="s">
        <v>522</v>
      </c>
    </row>
    <row r="67" spans="16:25" ht="15" customHeight="1" x14ac:dyDescent="0.25">
      <c r="P67" s="37" t="s">
        <v>383</v>
      </c>
      <c r="Q67" s="31"/>
      <c r="R67" s="32"/>
      <c r="S67" s="52" t="s">
        <v>388</v>
      </c>
      <c r="T67" s="38">
        <v>0.20100000000000001</v>
      </c>
      <c r="U67" s="37">
        <v>0</v>
      </c>
      <c r="V67" s="30">
        <v>0</v>
      </c>
      <c r="W67" s="53" t="s">
        <v>389</v>
      </c>
      <c r="X67" s="64" t="s">
        <v>114</v>
      </c>
      <c r="Y67" t="s">
        <v>522</v>
      </c>
    </row>
    <row r="68" spans="16:25" ht="15" customHeight="1" x14ac:dyDescent="0.25">
      <c r="P68" s="37" t="s">
        <v>383</v>
      </c>
      <c r="Q68" s="31"/>
      <c r="R68" s="32"/>
      <c r="S68" s="52" t="s">
        <v>390</v>
      </c>
      <c r="T68" s="38">
        <v>0.19900000000000001</v>
      </c>
      <c r="U68" s="37">
        <v>0</v>
      </c>
      <c r="V68" s="30">
        <v>0</v>
      </c>
      <c r="W68" s="40" t="s">
        <v>391</v>
      </c>
      <c r="X68" s="64" t="s">
        <v>114</v>
      </c>
      <c r="Y68" t="s">
        <v>522</v>
      </c>
    </row>
    <row r="69" spans="16:25" ht="15" customHeight="1" x14ac:dyDescent="0.25">
      <c r="P69" s="37" t="s">
        <v>383</v>
      </c>
      <c r="Q69" s="31"/>
      <c r="R69" s="32"/>
      <c r="S69" s="54" t="s">
        <v>392</v>
      </c>
      <c r="T69" s="55">
        <v>0.3</v>
      </c>
      <c r="U69" s="36">
        <v>0.14000000000000001</v>
      </c>
      <c r="V69" s="55">
        <f t="shared" ref="V69:V71" si="3">U69/T69</f>
        <v>0.46666666666666673</v>
      </c>
      <c r="W69" s="51" t="s">
        <v>393</v>
      </c>
      <c r="X69" s="64" t="s">
        <v>114</v>
      </c>
      <c r="Y69" t="s">
        <v>522</v>
      </c>
    </row>
    <row r="70" spans="16:25" ht="15" customHeight="1" x14ac:dyDescent="0.25">
      <c r="P70" s="30" t="s">
        <v>383</v>
      </c>
      <c r="Q70" s="31"/>
      <c r="R70" s="50"/>
      <c r="S70" s="50" t="s">
        <v>394</v>
      </c>
      <c r="T70" s="30">
        <v>10</v>
      </c>
      <c r="U70" s="30">
        <v>10</v>
      </c>
      <c r="V70" s="36">
        <f t="shared" si="3"/>
        <v>1</v>
      </c>
      <c r="W70" s="31"/>
      <c r="X70" s="64" t="s">
        <v>114</v>
      </c>
      <c r="Y70" t="s">
        <v>402</v>
      </c>
    </row>
    <row r="71" spans="16:25" ht="15" customHeight="1" x14ac:dyDescent="0.25">
      <c r="P71" s="30" t="s">
        <v>383</v>
      </c>
      <c r="Q71" s="31"/>
      <c r="R71" s="50"/>
      <c r="S71" s="50" t="s">
        <v>395</v>
      </c>
      <c r="T71" s="30">
        <v>200</v>
      </c>
      <c r="U71" s="30">
        <v>185</v>
      </c>
      <c r="V71" s="36">
        <f t="shared" si="3"/>
        <v>0.92500000000000004</v>
      </c>
      <c r="W71" s="35"/>
      <c r="X71" s="64" t="s">
        <v>115</v>
      </c>
      <c r="Y71" t="s">
        <v>402</v>
      </c>
    </row>
  </sheetData>
  <pageMargins left="0.7" right="0.7" top="0.75" bottom="0.75" header="0.3" footer="0.3"/>
  <pageSetup orientation="portrait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7"/>
  <sheetViews>
    <sheetView showGridLines="0" topLeftCell="A3" workbookViewId="0">
      <selection activeCell="H19" sqref="H19"/>
    </sheetView>
  </sheetViews>
  <sheetFormatPr baseColWidth="10" defaultColWidth="11.5" defaultRowHeight="15" x14ac:dyDescent="0.25"/>
  <cols>
    <col min="1" max="1" width="13.5" style="3" customWidth="1"/>
    <col min="2" max="2" width="27" style="3" customWidth="1"/>
    <col min="3" max="3" width="21.5" style="3" customWidth="1"/>
    <col min="4" max="11" width="5.5" style="3" customWidth="1"/>
    <col min="12" max="12" width="7" style="3" customWidth="1"/>
    <col min="13" max="13" width="9.5" style="3" customWidth="1"/>
    <col min="14" max="14" width="8" style="3" customWidth="1"/>
    <col min="15" max="15" width="9.5" style="3" customWidth="1"/>
    <col min="16" max="16" width="27.5" style="3" customWidth="1"/>
    <col min="17" max="27" width="18.875" style="3" customWidth="1"/>
    <col min="28" max="28" width="11.5" style="3" customWidth="1"/>
    <col min="29" max="29" width="6.5" style="3" customWidth="1"/>
    <col min="30" max="16384" width="11.5" style="3"/>
  </cols>
  <sheetData>
    <row r="1" spans="1:27" x14ac:dyDescent="0.25">
      <c r="A1" s="1" t="s">
        <v>0</v>
      </c>
      <c r="B1" s="1">
        <v>2020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  <c r="Q1" s="2" t="s">
        <v>1</v>
      </c>
      <c r="R1" s="2" t="s">
        <v>1</v>
      </c>
      <c r="S1" s="2" t="s">
        <v>1</v>
      </c>
      <c r="T1" s="2" t="s">
        <v>1</v>
      </c>
      <c r="U1" s="2" t="s">
        <v>1</v>
      </c>
      <c r="V1" s="2" t="s">
        <v>1</v>
      </c>
      <c r="W1" s="2" t="s">
        <v>1</v>
      </c>
      <c r="X1" s="2" t="s">
        <v>1</v>
      </c>
      <c r="Y1" s="2" t="s">
        <v>1</v>
      </c>
      <c r="Z1" s="2" t="s">
        <v>1</v>
      </c>
      <c r="AA1" s="2" t="s">
        <v>1</v>
      </c>
    </row>
    <row r="2" spans="1:27" x14ac:dyDescent="0.25">
      <c r="A2" s="1" t="s">
        <v>2</v>
      </c>
      <c r="B2" s="1" t="s">
        <v>3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  <c r="V2" s="2" t="s">
        <v>1</v>
      </c>
      <c r="W2" s="2" t="s">
        <v>1</v>
      </c>
      <c r="X2" s="2" t="s">
        <v>1</v>
      </c>
      <c r="Y2" s="2" t="s">
        <v>1</v>
      </c>
      <c r="Z2" s="2" t="s">
        <v>1</v>
      </c>
      <c r="AA2" s="2" t="s">
        <v>1</v>
      </c>
    </row>
    <row r="3" spans="1:27" x14ac:dyDescent="0.25">
      <c r="A3" s="1" t="s">
        <v>4</v>
      </c>
      <c r="B3" s="1" t="s">
        <v>5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  <c r="I3" s="2" t="s">
        <v>1</v>
      </c>
      <c r="J3" s="2" t="s">
        <v>1</v>
      </c>
      <c r="K3" s="2" t="s">
        <v>1</v>
      </c>
      <c r="L3" s="2" t="s">
        <v>1</v>
      </c>
      <c r="M3" s="2" t="s">
        <v>1</v>
      </c>
      <c r="N3" s="2" t="s">
        <v>1</v>
      </c>
      <c r="O3" s="2" t="s">
        <v>1</v>
      </c>
      <c r="P3" s="2" t="s">
        <v>1</v>
      </c>
      <c r="Q3" s="2" t="s">
        <v>1</v>
      </c>
      <c r="R3" s="2" t="s">
        <v>1</v>
      </c>
      <c r="S3" s="2" t="s">
        <v>1</v>
      </c>
      <c r="T3" s="2" t="s">
        <v>1</v>
      </c>
      <c r="U3" s="2" t="s">
        <v>1</v>
      </c>
      <c r="V3" s="2" t="s">
        <v>1</v>
      </c>
      <c r="W3" s="2" t="s">
        <v>1</v>
      </c>
      <c r="X3" s="2" t="s">
        <v>1</v>
      </c>
      <c r="Y3" s="2" t="s">
        <v>1</v>
      </c>
      <c r="Z3" s="2" t="s">
        <v>1</v>
      </c>
      <c r="AA3" s="2" t="s">
        <v>1</v>
      </c>
    </row>
    <row r="4" spans="1:27" ht="24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  <c r="L4" s="1" t="s">
        <v>17</v>
      </c>
      <c r="M4" s="1" t="s">
        <v>18</v>
      </c>
      <c r="N4" s="1" t="s">
        <v>19</v>
      </c>
      <c r="O4" s="1" t="s">
        <v>20</v>
      </c>
      <c r="P4" s="1" t="s">
        <v>21</v>
      </c>
      <c r="Q4" s="1" t="s">
        <v>22</v>
      </c>
      <c r="R4" s="1" t="s">
        <v>23</v>
      </c>
      <c r="S4" s="1" t="s">
        <v>24</v>
      </c>
      <c r="T4" s="1" t="s">
        <v>25</v>
      </c>
      <c r="U4" s="1" t="s">
        <v>26</v>
      </c>
      <c r="V4" s="1" t="s">
        <v>27</v>
      </c>
      <c r="W4" s="1" t="s">
        <v>28</v>
      </c>
      <c r="X4" s="1" t="s">
        <v>29</v>
      </c>
      <c r="Y4" s="1" t="s">
        <v>30</v>
      </c>
      <c r="Z4" s="1" t="s">
        <v>31</v>
      </c>
      <c r="AA4" s="1" t="s">
        <v>32</v>
      </c>
    </row>
    <row r="5" spans="1:27" ht="15" customHeight="1" x14ac:dyDescent="0.25">
      <c r="A5" s="68">
        <v>36589</v>
      </c>
      <c r="B5" s="20" t="s">
        <v>34</v>
      </c>
      <c r="C5" s="22" t="s">
        <v>35</v>
      </c>
      <c r="D5" s="19" t="s">
        <v>36</v>
      </c>
      <c r="E5" s="19">
        <v>1</v>
      </c>
      <c r="F5" s="19">
        <v>1</v>
      </c>
      <c r="G5" s="19">
        <v>1</v>
      </c>
      <c r="H5" s="19"/>
      <c r="I5" s="19"/>
      <c r="J5" s="19"/>
      <c r="K5" s="19"/>
      <c r="L5" s="19"/>
      <c r="M5" s="19" t="s">
        <v>38</v>
      </c>
      <c r="N5" s="19">
        <v>10</v>
      </c>
      <c r="O5" s="19" t="s">
        <v>40</v>
      </c>
      <c r="P5" s="20" t="s">
        <v>41</v>
      </c>
      <c r="Q5" s="21">
        <v>32659000000</v>
      </c>
      <c r="R5" s="21">
        <v>0</v>
      </c>
      <c r="S5" s="21">
        <v>0</v>
      </c>
      <c r="T5" s="21">
        <v>32659000000</v>
      </c>
      <c r="U5" s="21">
        <v>0</v>
      </c>
      <c r="V5" s="21">
        <v>15190508280</v>
      </c>
      <c r="W5" s="21">
        <v>17468491720</v>
      </c>
      <c r="X5" s="21">
        <v>15190308280</v>
      </c>
      <c r="Y5" s="21">
        <v>15190308280</v>
      </c>
      <c r="Z5" s="21">
        <v>15189046634</v>
      </c>
      <c r="AA5" s="21">
        <v>15188992056</v>
      </c>
    </row>
    <row r="6" spans="1:27" ht="15" customHeight="1" x14ac:dyDescent="0.25">
      <c r="A6" s="68">
        <v>36589</v>
      </c>
      <c r="B6" s="20" t="s">
        <v>34</v>
      </c>
      <c r="C6" s="22" t="s">
        <v>42</v>
      </c>
      <c r="D6" s="19" t="s">
        <v>36</v>
      </c>
      <c r="E6" s="19">
        <v>1</v>
      </c>
      <c r="F6" s="19">
        <v>1</v>
      </c>
      <c r="G6" s="19">
        <v>2</v>
      </c>
      <c r="H6" s="19"/>
      <c r="I6" s="19"/>
      <c r="J6" s="19"/>
      <c r="K6" s="19"/>
      <c r="L6" s="19"/>
      <c r="M6" s="19" t="s">
        <v>38</v>
      </c>
      <c r="N6" s="19">
        <v>10</v>
      </c>
      <c r="O6" s="19" t="s">
        <v>40</v>
      </c>
      <c r="P6" s="20" t="s">
        <v>44</v>
      </c>
      <c r="Q6" s="21">
        <v>11340000000</v>
      </c>
      <c r="R6" s="21">
        <v>0</v>
      </c>
      <c r="S6" s="21">
        <v>0</v>
      </c>
      <c r="T6" s="21">
        <v>11340000000</v>
      </c>
      <c r="U6" s="21">
        <v>0</v>
      </c>
      <c r="V6" s="21">
        <v>5778643883</v>
      </c>
      <c r="W6" s="21">
        <v>5561356117</v>
      </c>
      <c r="X6" s="21">
        <v>5770150810</v>
      </c>
      <c r="Y6" s="21">
        <v>5770150810</v>
      </c>
      <c r="Z6" s="21">
        <v>5770150810</v>
      </c>
      <c r="AA6" s="21">
        <v>5770150810</v>
      </c>
    </row>
    <row r="7" spans="1:27" ht="15" customHeight="1" x14ac:dyDescent="0.25">
      <c r="A7" s="68">
        <v>36589</v>
      </c>
      <c r="B7" s="20" t="s">
        <v>34</v>
      </c>
      <c r="C7" s="22" t="s">
        <v>45</v>
      </c>
      <c r="D7" s="19" t="s">
        <v>36</v>
      </c>
      <c r="E7" s="19">
        <v>1</v>
      </c>
      <c r="F7" s="19">
        <v>1</v>
      </c>
      <c r="G7" s="19">
        <v>3</v>
      </c>
      <c r="H7" s="19"/>
      <c r="I7" s="19"/>
      <c r="J7" s="19"/>
      <c r="K7" s="19"/>
      <c r="L7" s="19"/>
      <c r="M7" s="19" t="s">
        <v>38</v>
      </c>
      <c r="N7" s="19">
        <v>10</v>
      </c>
      <c r="O7" s="19" t="s">
        <v>40</v>
      </c>
      <c r="P7" s="20" t="s">
        <v>47</v>
      </c>
      <c r="Q7" s="21">
        <v>1701000000</v>
      </c>
      <c r="R7" s="21">
        <v>0</v>
      </c>
      <c r="S7" s="21">
        <v>0</v>
      </c>
      <c r="T7" s="21">
        <v>1701000000</v>
      </c>
      <c r="U7" s="21">
        <v>0</v>
      </c>
      <c r="V7" s="21">
        <v>1275963474</v>
      </c>
      <c r="W7" s="21">
        <v>425036526</v>
      </c>
      <c r="X7" s="21">
        <v>1275963474</v>
      </c>
      <c r="Y7" s="21">
        <v>1275963474</v>
      </c>
      <c r="Z7" s="21">
        <v>1274839317</v>
      </c>
      <c r="AA7" s="21">
        <v>1274748288</v>
      </c>
    </row>
    <row r="8" spans="1:27" ht="15" customHeight="1" x14ac:dyDescent="0.25">
      <c r="A8" s="68">
        <v>36589</v>
      </c>
      <c r="B8" s="20" t="s">
        <v>34</v>
      </c>
      <c r="C8" s="22" t="s">
        <v>48</v>
      </c>
      <c r="D8" s="19" t="s">
        <v>36</v>
      </c>
      <c r="E8" s="19">
        <v>2</v>
      </c>
      <c r="F8" s="19">
        <v>2</v>
      </c>
      <c r="G8" s="19"/>
      <c r="H8" s="19"/>
      <c r="I8" s="19"/>
      <c r="J8" s="19"/>
      <c r="K8" s="19"/>
      <c r="L8" s="19"/>
      <c r="M8" s="19" t="s">
        <v>38</v>
      </c>
      <c r="N8" s="19">
        <v>10</v>
      </c>
      <c r="O8" s="19" t="s">
        <v>40</v>
      </c>
      <c r="P8" s="20" t="s">
        <v>49</v>
      </c>
      <c r="Q8" s="21">
        <v>11270000000</v>
      </c>
      <c r="R8" s="21">
        <v>0</v>
      </c>
      <c r="S8" s="21">
        <v>0</v>
      </c>
      <c r="T8" s="21">
        <v>11270000000</v>
      </c>
      <c r="U8" s="21">
        <v>500000000</v>
      </c>
      <c r="V8" s="21">
        <v>10469922721.959999</v>
      </c>
      <c r="W8" s="21">
        <v>300077278.04000002</v>
      </c>
      <c r="X8" s="21">
        <v>8962387492.5699997</v>
      </c>
      <c r="Y8" s="21">
        <v>4935603616.2600002</v>
      </c>
      <c r="Z8" s="21">
        <v>4889889658.6599998</v>
      </c>
      <c r="AA8" s="21">
        <v>4889824028.6599998</v>
      </c>
    </row>
    <row r="9" spans="1:27" ht="15" customHeight="1" x14ac:dyDescent="0.25">
      <c r="A9" s="68">
        <v>36589</v>
      </c>
      <c r="B9" s="20" t="s">
        <v>34</v>
      </c>
      <c r="C9" s="22" t="s">
        <v>48</v>
      </c>
      <c r="D9" s="19" t="s">
        <v>36</v>
      </c>
      <c r="E9" s="19">
        <v>2</v>
      </c>
      <c r="F9" s="19">
        <v>2</v>
      </c>
      <c r="G9" s="19"/>
      <c r="H9" s="19"/>
      <c r="I9" s="19"/>
      <c r="J9" s="19"/>
      <c r="K9" s="19"/>
      <c r="L9" s="19"/>
      <c r="M9" s="19" t="s">
        <v>50</v>
      </c>
      <c r="N9" s="19">
        <v>20</v>
      </c>
      <c r="O9" s="19" t="s">
        <v>40</v>
      </c>
      <c r="P9" s="20" t="s">
        <v>49</v>
      </c>
      <c r="Q9" s="21">
        <v>7737000000</v>
      </c>
      <c r="R9" s="21">
        <v>0</v>
      </c>
      <c r="S9" s="21">
        <v>0</v>
      </c>
      <c r="T9" s="21">
        <v>7737000000</v>
      </c>
      <c r="U9" s="21">
        <v>0</v>
      </c>
      <c r="V9" s="21">
        <v>6046719448</v>
      </c>
      <c r="W9" s="21">
        <v>1690280552</v>
      </c>
      <c r="X9" s="21">
        <v>3505371437</v>
      </c>
      <c r="Y9" s="21">
        <v>1509506650</v>
      </c>
      <c r="Z9" s="21">
        <v>1463579344</v>
      </c>
      <c r="AA9" s="21">
        <v>1448918612</v>
      </c>
    </row>
    <row r="10" spans="1:27" ht="15" customHeight="1" x14ac:dyDescent="0.25">
      <c r="A10" s="68">
        <v>36589</v>
      </c>
      <c r="B10" s="20" t="s">
        <v>34</v>
      </c>
      <c r="C10" s="22" t="s">
        <v>52</v>
      </c>
      <c r="D10" s="19" t="s">
        <v>36</v>
      </c>
      <c r="E10" s="19">
        <v>3</v>
      </c>
      <c r="F10" s="19">
        <v>4</v>
      </c>
      <c r="G10" s="19">
        <v>2</v>
      </c>
      <c r="H10" s="19">
        <v>12</v>
      </c>
      <c r="I10" s="19"/>
      <c r="J10" s="19"/>
      <c r="K10" s="19"/>
      <c r="L10" s="19"/>
      <c r="M10" s="19" t="s">
        <v>38</v>
      </c>
      <c r="N10" s="19">
        <v>10</v>
      </c>
      <c r="O10" s="19" t="s">
        <v>40</v>
      </c>
      <c r="P10" s="20" t="s">
        <v>55</v>
      </c>
      <c r="Q10" s="21">
        <v>242000000</v>
      </c>
      <c r="R10" s="21">
        <v>0</v>
      </c>
      <c r="S10" s="21">
        <v>0</v>
      </c>
      <c r="T10" s="21">
        <v>242000000</v>
      </c>
      <c r="U10" s="21">
        <v>0</v>
      </c>
      <c r="V10" s="21">
        <v>91613008</v>
      </c>
      <c r="W10" s="21">
        <v>150386992</v>
      </c>
      <c r="X10" s="21">
        <v>89719914</v>
      </c>
      <c r="Y10" s="21">
        <v>85583686.670000002</v>
      </c>
      <c r="Z10" s="21">
        <v>85583686.670000002</v>
      </c>
      <c r="AA10" s="21">
        <v>85583686.670000002</v>
      </c>
    </row>
    <row r="11" spans="1:27" ht="15" customHeight="1" x14ac:dyDescent="0.25">
      <c r="A11" s="68">
        <v>36589</v>
      </c>
      <c r="B11" s="20" t="s">
        <v>34</v>
      </c>
      <c r="C11" s="22" t="s">
        <v>56</v>
      </c>
      <c r="D11" s="19" t="s">
        <v>36</v>
      </c>
      <c r="E11" s="19">
        <v>3</v>
      </c>
      <c r="F11" s="19">
        <v>10</v>
      </c>
      <c r="G11" s="19">
        <v>1</v>
      </c>
      <c r="H11" s="19">
        <v>1</v>
      </c>
      <c r="I11" s="19"/>
      <c r="J11" s="19"/>
      <c r="K11" s="19"/>
      <c r="L11" s="19"/>
      <c r="M11" s="19" t="s">
        <v>50</v>
      </c>
      <c r="N11" s="19">
        <v>20</v>
      </c>
      <c r="O11" s="19" t="s">
        <v>40</v>
      </c>
      <c r="P11" s="20" t="s">
        <v>58</v>
      </c>
      <c r="Q11" s="21">
        <v>700000000</v>
      </c>
      <c r="R11" s="21">
        <v>0</v>
      </c>
      <c r="S11" s="21">
        <v>0</v>
      </c>
      <c r="T11" s="21">
        <v>700000000</v>
      </c>
      <c r="U11" s="21">
        <v>0</v>
      </c>
      <c r="V11" s="21">
        <v>15035956.550000001</v>
      </c>
      <c r="W11" s="21">
        <v>684964043.45000005</v>
      </c>
      <c r="X11" s="21">
        <v>15035956.550000001</v>
      </c>
      <c r="Y11" s="21">
        <v>15035956.550000001</v>
      </c>
      <c r="Z11" s="21">
        <v>15035956.550000001</v>
      </c>
      <c r="AA11" s="21">
        <v>15035956.550000001</v>
      </c>
    </row>
    <row r="12" spans="1:27" ht="15" customHeight="1" x14ac:dyDescent="0.25">
      <c r="A12" s="68">
        <v>36589</v>
      </c>
      <c r="B12" s="20" t="s">
        <v>34</v>
      </c>
      <c r="C12" s="22" t="s">
        <v>59</v>
      </c>
      <c r="D12" s="19" t="s">
        <v>36</v>
      </c>
      <c r="E12" s="19">
        <v>3</v>
      </c>
      <c r="F12" s="19">
        <v>10</v>
      </c>
      <c r="G12" s="19">
        <v>1</v>
      </c>
      <c r="H12" s="19">
        <v>2</v>
      </c>
      <c r="I12" s="19"/>
      <c r="J12" s="19"/>
      <c r="K12" s="19"/>
      <c r="L12" s="19"/>
      <c r="M12" s="19" t="s">
        <v>50</v>
      </c>
      <c r="N12" s="19">
        <v>20</v>
      </c>
      <c r="O12" s="19" t="s">
        <v>40</v>
      </c>
      <c r="P12" s="20" t="s">
        <v>61</v>
      </c>
      <c r="Q12" s="21">
        <v>40000000</v>
      </c>
      <c r="R12" s="21">
        <v>0</v>
      </c>
      <c r="S12" s="21">
        <v>0</v>
      </c>
      <c r="T12" s="21">
        <v>40000000</v>
      </c>
      <c r="U12" s="21">
        <v>0</v>
      </c>
      <c r="V12" s="21">
        <v>3856954</v>
      </c>
      <c r="W12" s="21">
        <v>36143046</v>
      </c>
      <c r="X12" s="21">
        <v>3856954</v>
      </c>
      <c r="Y12" s="21">
        <v>3856954</v>
      </c>
      <c r="Z12" s="21">
        <v>3856954</v>
      </c>
      <c r="AA12" s="21">
        <v>3856954</v>
      </c>
    </row>
    <row r="13" spans="1:27" ht="15" customHeight="1" x14ac:dyDescent="0.25">
      <c r="A13" s="68">
        <v>36589</v>
      </c>
      <c r="B13" s="20" t="s">
        <v>34</v>
      </c>
      <c r="C13" s="22" t="s">
        <v>62</v>
      </c>
      <c r="D13" s="19" t="s">
        <v>36</v>
      </c>
      <c r="E13" s="19">
        <v>8</v>
      </c>
      <c r="F13" s="19">
        <v>1</v>
      </c>
      <c r="G13" s="19"/>
      <c r="H13" s="19"/>
      <c r="I13" s="19"/>
      <c r="J13" s="19"/>
      <c r="K13" s="19"/>
      <c r="L13" s="19"/>
      <c r="M13" s="19" t="s">
        <v>38</v>
      </c>
      <c r="N13" s="19">
        <v>10</v>
      </c>
      <c r="O13" s="19" t="s">
        <v>40</v>
      </c>
      <c r="P13" s="20" t="s">
        <v>64</v>
      </c>
      <c r="Q13" s="21">
        <v>413000000</v>
      </c>
      <c r="R13" s="21">
        <v>0</v>
      </c>
      <c r="S13" s="21">
        <v>0</v>
      </c>
      <c r="T13" s="21">
        <v>413000000</v>
      </c>
      <c r="U13" s="21">
        <v>0</v>
      </c>
      <c r="V13" s="21">
        <v>315226226</v>
      </c>
      <c r="W13" s="21">
        <v>97773774</v>
      </c>
      <c r="X13" s="21">
        <v>309123676</v>
      </c>
      <c r="Y13" s="21">
        <v>309123676</v>
      </c>
      <c r="Z13" s="21">
        <v>309123676</v>
      </c>
      <c r="AA13" s="21">
        <v>309123676</v>
      </c>
    </row>
    <row r="14" spans="1:27" ht="15" customHeight="1" x14ac:dyDescent="0.25">
      <c r="A14" s="68">
        <v>36589</v>
      </c>
      <c r="B14" s="20" t="s">
        <v>34</v>
      </c>
      <c r="C14" s="22" t="s">
        <v>62</v>
      </c>
      <c r="D14" s="19" t="s">
        <v>36</v>
      </c>
      <c r="E14" s="19">
        <v>8</v>
      </c>
      <c r="F14" s="19">
        <v>1</v>
      </c>
      <c r="G14" s="19"/>
      <c r="H14" s="19"/>
      <c r="I14" s="19"/>
      <c r="J14" s="19"/>
      <c r="K14" s="19"/>
      <c r="L14" s="19"/>
      <c r="M14" s="19" t="s">
        <v>50</v>
      </c>
      <c r="N14" s="19">
        <v>20</v>
      </c>
      <c r="O14" s="19" t="s">
        <v>40</v>
      </c>
      <c r="P14" s="20" t="s">
        <v>64</v>
      </c>
      <c r="Q14" s="21">
        <v>455000000</v>
      </c>
      <c r="R14" s="21">
        <v>0</v>
      </c>
      <c r="S14" s="21">
        <v>0</v>
      </c>
      <c r="T14" s="21">
        <v>455000000</v>
      </c>
      <c r="U14" s="21">
        <v>0</v>
      </c>
      <c r="V14" s="21">
        <v>176577702.63</v>
      </c>
      <c r="W14" s="21">
        <v>278422297.37</v>
      </c>
      <c r="X14" s="21">
        <v>174996702.63</v>
      </c>
      <c r="Y14" s="21">
        <v>174291682.63</v>
      </c>
      <c r="Z14" s="21">
        <v>174291682.63</v>
      </c>
      <c r="AA14" s="21">
        <v>174291682.63</v>
      </c>
    </row>
    <row r="15" spans="1:27" ht="15" customHeight="1" x14ac:dyDescent="0.25">
      <c r="A15" s="68">
        <v>36589</v>
      </c>
      <c r="B15" s="20" t="s">
        <v>34</v>
      </c>
      <c r="C15" s="22" t="s">
        <v>65</v>
      </c>
      <c r="D15" s="19" t="s">
        <v>36</v>
      </c>
      <c r="E15" s="19">
        <v>8</v>
      </c>
      <c r="F15" s="19">
        <v>4</v>
      </c>
      <c r="G15" s="19">
        <v>1</v>
      </c>
      <c r="H15" s="19"/>
      <c r="I15" s="19"/>
      <c r="J15" s="19"/>
      <c r="K15" s="19"/>
      <c r="L15" s="19"/>
      <c r="M15" s="19" t="s">
        <v>50</v>
      </c>
      <c r="N15" s="19">
        <v>20</v>
      </c>
      <c r="O15" s="19" t="s">
        <v>40</v>
      </c>
      <c r="P15" s="20" t="s">
        <v>66</v>
      </c>
      <c r="Q15" s="21">
        <v>272000000</v>
      </c>
      <c r="R15" s="21">
        <v>0</v>
      </c>
      <c r="S15" s="21">
        <v>0</v>
      </c>
      <c r="T15" s="21">
        <v>272000000</v>
      </c>
      <c r="U15" s="21">
        <v>0</v>
      </c>
      <c r="V15" s="21">
        <v>0</v>
      </c>
      <c r="W15" s="21">
        <v>272000000</v>
      </c>
      <c r="X15" s="21">
        <v>0</v>
      </c>
      <c r="Y15" s="21">
        <v>0</v>
      </c>
      <c r="Z15" s="21">
        <v>0</v>
      </c>
      <c r="AA15" s="21">
        <v>0</v>
      </c>
    </row>
    <row r="16" spans="1:27" ht="15" customHeight="1" x14ac:dyDescent="0.25">
      <c r="A16" s="68">
        <v>36589</v>
      </c>
      <c r="B16" s="20" t="s">
        <v>34</v>
      </c>
      <c r="C16" s="22" t="s">
        <v>67</v>
      </c>
      <c r="D16" s="19" t="s">
        <v>68</v>
      </c>
      <c r="E16" s="19">
        <v>402</v>
      </c>
      <c r="F16" s="19">
        <v>1003</v>
      </c>
      <c r="G16" s="19">
        <v>7</v>
      </c>
      <c r="H16" s="19"/>
      <c r="I16" s="19"/>
      <c r="J16" s="19"/>
      <c r="K16" s="19"/>
      <c r="L16" s="19"/>
      <c r="M16" s="19" t="s">
        <v>38</v>
      </c>
      <c r="N16" s="19">
        <v>10</v>
      </c>
      <c r="O16" s="19" t="s">
        <v>40</v>
      </c>
      <c r="P16" s="20" t="s">
        <v>72</v>
      </c>
      <c r="Q16" s="21">
        <v>3500000000</v>
      </c>
      <c r="R16" s="21">
        <v>0</v>
      </c>
      <c r="S16" s="21">
        <v>0</v>
      </c>
      <c r="T16" s="21">
        <v>3500000000</v>
      </c>
      <c r="U16" s="21">
        <v>300000000</v>
      </c>
      <c r="V16" s="21">
        <v>2294784207</v>
      </c>
      <c r="W16" s="21">
        <v>905215793</v>
      </c>
      <c r="X16" s="21">
        <v>2051321916</v>
      </c>
      <c r="Y16" s="21">
        <v>242164413</v>
      </c>
      <c r="Z16" s="21">
        <v>240297940</v>
      </c>
      <c r="AA16" s="21">
        <v>227863423</v>
      </c>
    </row>
    <row r="17" spans="1:27" ht="15" customHeight="1" x14ac:dyDescent="0.25">
      <c r="A17" s="68">
        <v>36589</v>
      </c>
      <c r="B17" s="20" t="s">
        <v>34</v>
      </c>
      <c r="C17" s="22" t="s">
        <v>67</v>
      </c>
      <c r="D17" s="19" t="s">
        <v>68</v>
      </c>
      <c r="E17" s="19">
        <v>402</v>
      </c>
      <c r="F17" s="19">
        <v>1003</v>
      </c>
      <c r="G17" s="19">
        <v>7</v>
      </c>
      <c r="H17" s="19"/>
      <c r="I17" s="19"/>
      <c r="J17" s="19"/>
      <c r="K17" s="19"/>
      <c r="L17" s="19"/>
      <c r="M17" s="19" t="s">
        <v>50</v>
      </c>
      <c r="N17" s="19">
        <v>20</v>
      </c>
      <c r="O17" s="19" t="s">
        <v>40</v>
      </c>
      <c r="P17" s="20" t="s">
        <v>72</v>
      </c>
      <c r="Q17" s="21">
        <v>1065000000</v>
      </c>
      <c r="R17" s="21">
        <v>0</v>
      </c>
      <c r="S17" s="21">
        <v>0</v>
      </c>
      <c r="T17" s="21">
        <v>1065000000</v>
      </c>
      <c r="U17" s="21">
        <v>0</v>
      </c>
      <c r="V17" s="21">
        <v>479637420</v>
      </c>
      <c r="W17" s="21">
        <v>585362580</v>
      </c>
      <c r="X17" s="21">
        <v>41125036</v>
      </c>
      <c r="Y17" s="21">
        <v>0</v>
      </c>
      <c r="Z17" s="21">
        <v>0</v>
      </c>
      <c r="AA17" s="21">
        <v>0</v>
      </c>
    </row>
    <row r="18" spans="1:27" ht="15" customHeight="1" x14ac:dyDescent="0.25">
      <c r="A18" s="68">
        <v>36589</v>
      </c>
      <c r="B18" s="20" t="s">
        <v>34</v>
      </c>
      <c r="C18" s="22" t="s">
        <v>73</v>
      </c>
      <c r="D18" s="19" t="s">
        <v>68</v>
      </c>
      <c r="E18" s="19">
        <v>402</v>
      </c>
      <c r="F18" s="19">
        <v>1003</v>
      </c>
      <c r="G18" s="19">
        <v>8</v>
      </c>
      <c r="H18" s="19"/>
      <c r="I18" s="19"/>
      <c r="J18" s="19"/>
      <c r="K18" s="19"/>
      <c r="L18" s="19"/>
      <c r="M18" s="19" t="s">
        <v>38</v>
      </c>
      <c r="N18" s="19">
        <v>10</v>
      </c>
      <c r="O18" s="19" t="s">
        <v>40</v>
      </c>
      <c r="P18" s="20" t="s">
        <v>75</v>
      </c>
      <c r="Q18" s="21">
        <v>8300000000</v>
      </c>
      <c r="R18" s="21">
        <v>0</v>
      </c>
      <c r="S18" s="21">
        <v>0</v>
      </c>
      <c r="T18" s="21">
        <v>8300000000</v>
      </c>
      <c r="U18" s="21">
        <v>4150000000</v>
      </c>
      <c r="V18" s="21">
        <v>4054847743</v>
      </c>
      <c r="W18" s="21">
        <v>95152257</v>
      </c>
      <c r="X18" s="21">
        <v>2475809034</v>
      </c>
      <c r="Y18" s="21">
        <v>256401012</v>
      </c>
      <c r="Z18" s="21">
        <v>251373298</v>
      </c>
      <c r="AA18" s="21">
        <v>250313035</v>
      </c>
    </row>
    <row r="19" spans="1:27" ht="15" customHeight="1" x14ac:dyDescent="0.25">
      <c r="A19" s="68">
        <v>36589</v>
      </c>
      <c r="B19" s="20" t="s">
        <v>34</v>
      </c>
      <c r="C19" s="22" t="s">
        <v>73</v>
      </c>
      <c r="D19" s="19" t="s">
        <v>68</v>
      </c>
      <c r="E19" s="19">
        <v>402</v>
      </c>
      <c r="F19" s="19">
        <v>1003</v>
      </c>
      <c r="G19" s="19">
        <v>8</v>
      </c>
      <c r="H19" s="19"/>
      <c r="I19" s="19"/>
      <c r="J19" s="19"/>
      <c r="K19" s="19"/>
      <c r="L19" s="19"/>
      <c r="M19" s="19" t="s">
        <v>50</v>
      </c>
      <c r="N19" s="19">
        <v>20</v>
      </c>
      <c r="O19" s="19" t="s">
        <v>40</v>
      </c>
      <c r="P19" s="20" t="s">
        <v>75</v>
      </c>
      <c r="Q19" s="21">
        <v>4662000000</v>
      </c>
      <c r="R19" s="21">
        <v>0</v>
      </c>
      <c r="S19" s="21">
        <v>0</v>
      </c>
      <c r="T19" s="21">
        <v>4662000000</v>
      </c>
      <c r="U19" s="21">
        <v>0</v>
      </c>
      <c r="V19" s="21">
        <v>1554540254</v>
      </c>
      <c r="W19" s="21">
        <v>3107459746</v>
      </c>
      <c r="X19" s="21">
        <v>500710045</v>
      </c>
      <c r="Y19" s="21">
        <v>49358300</v>
      </c>
      <c r="Z19" s="21">
        <v>49358300</v>
      </c>
      <c r="AA19" s="21">
        <v>49358300</v>
      </c>
    </row>
    <row r="20" spans="1:27" ht="15" customHeight="1" x14ac:dyDescent="0.25">
      <c r="A20" s="68">
        <v>36589</v>
      </c>
      <c r="B20" s="20" t="s">
        <v>34</v>
      </c>
      <c r="C20" s="22" t="s">
        <v>76</v>
      </c>
      <c r="D20" s="19" t="s">
        <v>68</v>
      </c>
      <c r="E20" s="19">
        <v>403</v>
      </c>
      <c r="F20" s="19">
        <v>1003</v>
      </c>
      <c r="G20" s="19">
        <v>2</v>
      </c>
      <c r="H20" s="19"/>
      <c r="I20" s="19"/>
      <c r="J20" s="19"/>
      <c r="K20" s="19"/>
      <c r="L20" s="19"/>
      <c r="M20" s="19" t="s">
        <v>38</v>
      </c>
      <c r="N20" s="19">
        <v>10</v>
      </c>
      <c r="O20" s="19" t="s">
        <v>40</v>
      </c>
      <c r="P20" s="20" t="s">
        <v>79</v>
      </c>
      <c r="Q20" s="21">
        <v>4000000000</v>
      </c>
      <c r="R20" s="21">
        <v>0</v>
      </c>
      <c r="S20" s="21">
        <v>0</v>
      </c>
      <c r="T20" s="21">
        <v>4000000000</v>
      </c>
      <c r="U20" s="21">
        <v>300000000</v>
      </c>
      <c r="V20" s="21">
        <v>2517362225</v>
      </c>
      <c r="W20" s="21">
        <v>1182637775</v>
      </c>
      <c r="X20" s="21">
        <v>2345756261</v>
      </c>
      <c r="Y20" s="21">
        <v>422787852</v>
      </c>
      <c r="Z20" s="21">
        <v>401264823</v>
      </c>
      <c r="AA20" s="21">
        <v>386826892</v>
      </c>
    </row>
    <row r="21" spans="1:27" ht="15" customHeight="1" x14ac:dyDescent="0.25">
      <c r="A21" s="68">
        <v>36589</v>
      </c>
      <c r="B21" s="20" t="s">
        <v>34</v>
      </c>
      <c r="C21" s="22" t="s">
        <v>76</v>
      </c>
      <c r="D21" s="19" t="s">
        <v>68</v>
      </c>
      <c r="E21" s="19">
        <v>403</v>
      </c>
      <c r="F21" s="19">
        <v>1003</v>
      </c>
      <c r="G21" s="19">
        <v>2</v>
      </c>
      <c r="H21" s="19"/>
      <c r="I21" s="19"/>
      <c r="J21" s="19"/>
      <c r="K21" s="19"/>
      <c r="L21" s="19"/>
      <c r="M21" s="19" t="s">
        <v>50</v>
      </c>
      <c r="N21" s="19">
        <v>20</v>
      </c>
      <c r="O21" s="19" t="s">
        <v>40</v>
      </c>
      <c r="P21" s="20" t="s">
        <v>79</v>
      </c>
      <c r="Q21" s="21">
        <v>15000000000</v>
      </c>
      <c r="R21" s="21">
        <v>0</v>
      </c>
      <c r="S21" s="21">
        <v>0</v>
      </c>
      <c r="T21" s="21">
        <v>15000000000</v>
      </c>
      <c r="U21" s="21">
        <v>0</v>
      </c>
      <c r="V21" s="21">
        <v>1375159196</v>
      </c>
      <c r="W21" s="21">
        <v>13624840804</v>
      </c>
      <c r="X21" s="21">
        <v>418214166</v>
      </c>
      <c r="Y21" s="21">
        <v>107069656</v>
      </c>
      <c r="Z21" s="21">
        <v>97363895</v>
      </c>
      <c r="AA21" s="21">
        <v>97363895</v>
      </c>
    </row>
    <row r="22" spans="1:27" ht="15" customHeight="1" x14ac:dyDescent="0.25">
      <c r="A22" s="68">
        <v>36589</v>
      </c>
      <c r="B22" s="20" t="s">
        <v>34</v>
      </c>
      <c r="C22" s="22" t="s">
        <v>80</v>
      </c>
      <c r="D22" s="19" t="s">
        <v>68</v>
      </c>
      <c r="E22" s="19">
        <v>404</v>
      </c>
      <c r="F22" s="19">
        <v>1003</v>
      </c>
      <c r="G22" s="19">
        <v>2</v>
      </c>
      <c r="H22" s="19"/>
      <c r="I22" s="19"/>
      <c r="J22" s="19"/>
      <c r="K22" s="19"/>
      <c r="L22" s="19"/>
      <c r="M22" s="19" t="s">
        <v>38</v>
      </c>
      <c r="N22" s="19">
        <v>10</v>
      </c>
      <c r="O22" s="19" t="s">
        <v>40</v>
      </c>
      <c r="P22" s="20" t="s">
        <v>82</v>
      </c>
      <c r="Q22" s="21">
        <v>7659826508</v>
      </c>
      <c r="R22" s="21">
        <v>0</v>
      </c>
      <c r="S22" s="21">
        <v>0</v>
      </c>
      <c r="T22" s="21">
        <v>7659826508</v>
      </c>
      <c r="U22" s="21">
        <v>0</v>
      </c>
      <c r="V22" s="21">
        <v>7320130020</v>
      </c>
      <c r="W22" s="21">
        <v>339696488</v>
      </c>
      <c r="X22" s="21">
        <v>6769903194</v>
      </c>
      <c r="Y22" s="21">
        <v>1744011346</v>
      </c>
      <c r="Z22" s="21">
        <v>1697446096</v>
      </c>
      <c r="AA22" s="21">
        <v>1652279996</v>
      </c>
    </row>
    <row r="23" spans="1:27" ht="15" customHeight="1" x14ac:dyDescent="0.25">
      <c r="A23" s="68">
        <v>36589</v>
      </c>
      <c r="B23" s="20" t="s">
        <v>34</v>
      </c>
      <c r="C23" s="22" t="s">
        <v>80</v>
      </c>
      <c r="D23" s="19" t="s">
        <v>68</v>
      </c>
      <c r="E23" s="19">
        <v>404</v>
      </c>
      <c r="F23" s="19">
        <v>1003</v>
      </c>
      <c r="G23" s="19">
        <v>2</v>
      </c>
      <c r="H23" s="19"/>
      <c r="I23" s="19"/>
      <c r="J23" s="19"/>
      <c r="K23" s="19"/>
      <c r="L23" s="19"/>
      <c r="M23" s="19" t="s">
        <v>38</v>
      </c>
      <c r="N23" s="19">
        <v>11</v>
      </c>
      <c r="O23" s="19" t="s">
        <v>40</v>
      </c>
      <c r="P23" s="20" t="s">
        <v>82</v>
      </c>
      <c r="Q23" s="21">
        <v>8000000000</v>
      </c>
      <c r="R23" s="21">
        <v>0</v>
      </c>
      <c r="S23" s="21">
        <v>0</v>
      </c>
      <c r="T23" s="21">
        <v>8000000000</v>
      </c>
      <c r="U23" s="21">
        <v>4000000000</v>
      </c>
      <c r="V23" s="21">
        <v>1977650186</v>
      </c>
      <c r="W23" s="21">
        <v>2022349814</v>
      </c>
      <c r="X23" s="21">
        <v>1292936613</v>
      </c>
      <c r="Y23" s="21">
        <v>301374329</v>
      </c>
      <c r="Z23" s="21">
        <v>293438427</v>
      </c>
      <c r="AA23" s="21">
        <v>272672159</v>
      </c>
    </row>
    <row r="24" spans="1:27" ht="15" customHeight="1" x14ac:dyDescent="0.25">
      <c r="A24" s="68">
        <v>36589</v>
      </c>
      <c r="B24" s="20" t="s">
        <v>34</v>
      </c>
      <c r="C24" s="22" t="s">
        <v>80</v>
      </c>
      <c r="D24" s="19" t="s">
        <v>68</v>
      </c>
      <c r="E24" s="19">
        <v>404</v>
      </c>
      <c r="F24" s="19">
        <v>1003</v>
      </c>
      <c r="G24" s="19">
        <v>2</v>
      </c>
      <c r="H24" s="19"/>
      <c r="I24" s="19"/>
      <c r="J24" s="19"/>
      <c r="K24" s="19"/>
      <c r="L24" s="19"/>
      <c r="M24" s="19" t="s">
        <v>38</v>
      </c>
      <c r="N24" s="19">
        <v>14</v>
      </c>
      <c r="O24" s="19" t="s">
        <v>40</v>
      </c>
      <c r="P24" s="20" t="s">
        <v>82</v>
      </c>
      <c r="Q24" s="21">
        <v>56125588920</v>
      </c>
      <c r="R24" s="21">
        <v>0</v>
      </c>
      <c r="S24" s="21">
        <v>0</v>
      </c>
      <c r="T24" s="21">
        <v>56125588920</v>
      </c>
      <c r="U24" s="21">
        <v>3630000000</v>
      </c>
      <c r="V24" s="21">
        <v>632398351</v>
      </c>
      <c r="W24" s="21">
        <v>51863190569</v>
      </c>
      <c r="X24" s="21">
        <v>519865018</v>
      </c>
      <c r="Y24" s="21">
        <v>109862809</v>
      </c>
      <c r="Z24" s="21">
        <v>95862809</v>
      </c>
      <c r="AA24" s="21">
        <v>95862809</v>
      </c>
    </row>
    <row r="25" spans="1:27" ht="15" customHeight="1" x14ac:dyDescent="0.25">
      <c r="A25" s="68">
        <v>36589</v>
      </c>
      <c r="B25" s="20" t="s">
        <v>34</v>
      </c>
      <c r="C25" s="22" t="s">
        <v>80</v>
      </c>
      <c r="D25" s="19" t="s">
        <v>68</v>
      </c>
      <c r="E25" s="19">
        <v>404</v>
      </c>
      <c r="F25" s="19">
        <v>1003</v>
      </c>
      <c r="G25" s="19">
        <v>2</v>
      </c>
      <c r="H25" s="19"/>
      <c r="I25" s="19"/>
      <c r="J25" s="19"/>
      <c r="K25" s="19"/>
      <c r="L25" s="19"/>
      <c r="M25" s="19" t="s">
        <v>50</v>
      </c>
      <c r="N25" s="19">
        <v>20</v>
      </c>
      <c r="O25" s="19" t="s">
        <v>40</v>
      </c>
      <c r="P25" s="20" t="s">
        <v>82</v>
      </c>
      <c r="Q25" s="21">
        <v>31302000000</v>
      </c>
      <c r="R25" s="21">
        <v>0</v>
      </c>
      <c r="S25" s="21">
        <v>0</v>
      </c>
      <c r="T25" s="21">
        <v>31302000000</v>
      </c>
      <c r="U25" s="21">
        <v>0</v>
      </c>
      <c r="V25" s="21">
        <v>4740514216</v>
      </c>
      <c r="W25" s="21">
        <v>26561485784</v>
      </c>
      <c r="X25" s="21">
        <v>2523244607</v>
      </c>
      <c r="Y25" s="21">
        <v>245728304</v>
      </c>
      <c r="Z25" s="21">
        <v>243134631</v>
      </c>
      <c r="AA25" s="21">
        <v>243134631</v>
      </c>
    </row>
    <row r="26" spans="1:27" ht="15" customHeight="1" x14ac:dyDescent="0.25">
      <c r="A26" s="68">
        <v>36589</v>
      </c>
      <c r="B26" s="20" t="s">
        <v>34</v>
      </c>
      <c r="C26" s="22" t="s">
        <v>85</v>
      </c>
      <c r="D26" s="19" t="s">
        <v>68</v>
      </c>
      <c r="E26" s="19">
        <v>405</v>
      </c>
      <c r="F26" s="19">
        <v>1003</v>
      </c>
      <c r="G26" s="19">
        <v>4</v>
      </c>
      <c r="H26" s="19"/>
      <c r="I26" s="19"/>
      <c r="J26" s="19"/>
      <c r="K26" s="19"/>
      <c r="L26" s="19"/>
      <c r="M26" s="19" t="s">
        <v>38</v>
      </c>
      <c r="N26" s="19">
        <v>10</v>
      </c>
      <c r="O26" s="19" t="s">
        <v>40</v>
      </c>
      <c r="P26" s="20" t="s">
        <v>88</v>
      </c>
      <c r="Q26" s="21">
        <v>2500000000</v>
      </c>
      <c r="R26" s="21">
        <v>0</v>
      </c>
      <c r="S26" s="21">
        <v>0</v>
      </c>
      <c r="T26" s="21">
        <v>2500000000</v>
      </c>
      <c r="U26" s="21">
        <v>0</v>
      </c>
      <c r="V26" s="21">
        <v>1608543264.5</v>
      </c>
      <c r="W26" s="21">
        <v>891456735.5</v>
      </c>
      <c r="X26" s="21">
        <v>887958274</v>
      </c>
      <c r="Y26" s="21">
        <v>197169945</v>
      </c>
      <c r="Z26" s="21">
        <v>197169945</v>
      </c>
      <c r="AA26" s="21">
        <v>197169945</v>
      </c>
    </row>
    <row r="27" spans="1:27" ht="15" customHeight="1" x14ac:dyDescent="0.25">
      <c r="A27" s="68">
        <v>36589</v>
      </c>
      <c r="B27" s="20" t="s">
        <v>34</v>
      </c>
      <c r="C27" s="22" t="s">
        <v>85</v>
      </c>
      <c r="D27" s="19" t="s">
        <v>68</v>
      </c>
      <c r="E27" s="19">
        <v>405</v>
      </c>
      <c r="F27" s="19">
        <v>1003</v>
      </c>
      <c r="G27" s="19">
        <v>4</v>
      </c>
      <c r="H27" s="19"/>
      <c r="I27" s="19"/>
      <c r="J27" s="19"/>
      <c r="K27" s="19"/>
      <c r="L27" s="19"/>
      <c r="M27" s="19" t="s">
        <v>50</v>
      </c>
      <c r="N27" s="19">
        <v>20</v>
      </c>
      <c r="O27" s="19" t="s">
        <v>40</v>
      </c>
      <c r="P27" s="20" t="s">
        <v>88</v>
      </c>
      <c r="Q27" s="21">
        <v>2500000000</v>
      </c>
      <c r="R27" s="21">
        <v>0</v>
      </c>
      <c r="S27" s="21">
        <v>0</v>
      </c>
      <c r="T27" s="21">
        <v>2500000000</v>
      </c>
      <c r="U27" s="21">
        <v>0</v>
      </c>
      <c r="V27" s="21">
        <v>142375701</v>
      </c>
      <c r="W27" s="21">
        <v>2357624299</v>
      </c>
      <c r="X27" s="21">
        <v>142375701</v>
      </c>
      <c r="Y27" s="21">
        <v>0</v>
      </c>
      <c r="Z27" s="21">
        <v>0</v>
      </c>
      <c r="AA27" s="21">
        <v>0</v>
      </c>
    </row>
    <row r="28" spans="1:27" ht="15" customHeight="1" x14ac:dyDescent="0.25">
      <c r="A28" s="68">
        <v>36589</v>
      </c>
      <c r="B28" s="20" t="s">
        <v>34</v>
      </c>
      <c r="C28" s="22" t="s">
        <v>89</v>
      </c>
      <c r="D28" s="19" t="s">
        <v>68</v>
      </c>
      <c r="E28" s="19">
        <v>499</v>
      </c>
      <c r="F28" s="19">
        <v>1003</v>
      </c>
      <c r="G28" s="19">
        <v>5</v>
      </c>
      <c r="H28" s="19"/>
      <c r="I28" s="19"/>
      <c r="J28" s="19"/>
      <c r="K28" s="19"/>
      <c r="L28" s="19"/>
      <c r="M28" s="19" t="s">
        <v>38</v>
      </c>
      <c r="N28" s="19">
        <v>10</v>
      </c>
      <c r="O28" s="19" t="s">
        <v>40</v>
      </c>
      <c r="P28" s="20" t="s">
        <v>92</v>
      </c>
      <c r="Q28" s="21">
        <v>7600000000</v>
      </c>
      <c r="R28" s="21">
        <v>0</v>
      </c>
      <c r="S28" s="21">
        <v>0</v>
      </c>
      <c r="T28" s="21">
        <v>7600000000</v>
      </c>
      <c r="U28" s="21">
        <v>2630000000</v>
      </c>
      <c r="V28" s="21">
        <v>4778221567.8800001</v>
      </c>
      <c r="W28" s="21">
        <v>191778432.12</v>
      </c>
      <c r="X28" s="21">
        <v>3432642304.8800001</v>
      </c>
      <c r="Y28" s="21">
        <v>1267076925</v>
      </c>
      <c r="Z28" s="21">
        <v>1252404372</v>
      </c>
      <c r="AA28" s="21">
        <v>1190484850</v>
      </c>
    </row>
    <row r="29" spans="1:27" ht="15" customHeight="1" x14ac:dyDescent="0.25">
      <c r="A29" s="68">
        <v>36589</v>
      </c>
      <c r="B29" s="20" t="s">
        <v>34</v>
      </c>
      <c r="C29" s="22" t="s">
        <v>89</v>
      </c>
      <c r="D29" s="19" t="s">
        <v>68</v>
      </c>
      <c r="E29" s="19">
        <v>499</v>
      </c>
      <c r="F29" s="19">
        <v>1003</v>
      </c>
      <c r="G29" s="19">
        <v>5</v>
      </c>
      <c r="H29" s="19"/>
      <c r="I29" s="19"/>
      <c r="J29" s="19"/>
      <c r="K29" s="19"/>
      <c r="L29" s="19"/>
      <c r="M29" s="19" t="s">
        <v>50</v>
      </c>
      <c r="N29" s="19">
        <v>20</v>
      </c>
      <c r="O29" s="19" t="s">
        <v>40</v>
      </c>
      <c r="P29" s="20" t="s">
        <v>92</v>
      </c>
      <c r="Q29" s="21">
        <v>6000000000</v>
      </c>
      <c r="R29" s="21">
        <v>0</v>
      </c>
      <c r="S29" s="21">
        <v>0</v>
      </c>
      <c r="T29" s="21">
        <v>6000000000</v>
      </c>
      <c r="U29" s="21">
        <v>0</v>
      </c>
      <c r="V29" s="21">
        <v>3488732046</v>
      </c>
      <c r="W29" s="21">
        <v>2511267954</v>
      </c>
      <c r="X29" s="21">
        <v>2520373957</v>
      </c>
      <c r="Y29" s="21">
        <v>1329150180</v>
      </c>
      <c r="Z29" s="21">
        <v>1297970484</v>
      </c>
      <c r="AA29" s="21">
        <v>1295434180</v>
      </c>
    </row>
    <row r="30" spans="1:27" ht="15" customHeight="1" x14ac:dyDescent="0.25">
      <c r="A30" s="68">
        <v>36589</v>
      </c>
      <c r="B30" s="20" t="s">
        <v>34</v>
      </c>
      <c r="C30" s="22" t="s">
        <v>93</v>
      </c>
      <c r="D30" s="19" t="s">
        <v>68</v>
      </c>
      <c r="E30" s="19">
        <v>499</v>
      </c>
      <c r="F30" s="19">
        <v>1003</v>
      </c>
      <c r="G30" s="19">
        <v>6</v>
      </c>
      <c r="H30" s="19"/>
      <c r="I30" s="19"/>
      <c r="J30" s="19"/>
      <c r="K30" s="19"/>
      <c r="L30" s="19"/>
      <c r="M30" s="19" t="s">
        <v>38</v>
      </c>
      <c r="N30" s="19">
        <v>10</v>
      </c>
      <c r="O30" s="19" t="s">
        <v>40</v>
      </c>
      <c r="P30" s="20" t="s">
        <v>95</v>
      </c>
      <c r="Q30" s="21">
        <v>4600000000</v>
      </c>
      <c r="R30" s="21">
        <v>0</v>
      </c>
      <c r="S30" s="21">
        <v>0</v>
      </c>
      <c r="T30" s="21">
        <v>4600000000</v>
      </c>
      <c r="U30" s="21">
        <v>2927000000</v>
      </c>
      <c r="V30" s="21">
        <v>782990748.5</v>
      </c>
      <c r="W30" s="21">
        <v>890009251.5</v>
      </c>
      <c r="X30" s="21">
        <v>635678000.5</v>
      </c>
      <c r="Y30" s="21">
        <v>185410782.31999999</v>
      </c>
      <c r="Z30" s="21">
        <v>172462036.31999999</v>
      </c>
      <c r="AA30" s="21">
        <v>159921086.31999999</v>
      </c>
    </row>
    <row r="31" spans="1:27" ht="15" customHeight="1" x14ac:dyDescent="0.25">
      <c r="A31" s="68">
        <v>36589</v>
      </c>
      <c r="B31" s="20" t="s">
        <v>34</v>
      </c>
      <c r="C31" s="22" t="s">
        <v>93</v>
      </c>
      <c r="D31" s="19" t="s">
        <v>68</v>
      </c>
      <c r="E31" s="19">
        <v>499</v>
      </c>
      <c r="F31" s="19">
        <v>1003</v>
      </c>
      <c r="G31" s="19">
        <v>6</v>
      </c>
      <c r="H31" s="19"/>
      <c r="I31" s="19"/>
      <c r="J31" s="19"/>
      <c r="K31" s="19"/>
      <c r="L31" s="19"/>
      <c r="M31" s="19" t="s">
        <v>50</v>
      </c>
      <c r="N31" s="19">
        <v>20</v>
      </c>
      <c r="O31" s="19" t="s">
        <v>40</v>
      </c>
      <c r="P31" s="20" t="s">
        <v>95</v>
      </c>
      <c r="Q31" s="21">
        <v>800000000</v>
      </c>
      <c r="R31" s="21">
        <v>0</v>
      </c>
      <c r="S31" s="21">
        <v>0</v>
      </c>
      <c r="T31" s="21">
        <v>800000000</v>
      </c>
      <c r="U31" s="21">
        <v>0</v>
      </c>
      <c r="V31" s="21">
        <v>8000000</v>
      </c>
      <c r="W31" s="21">
        <v>792000000</v>
      </c>
      <c r="X31" s="21">
        <v>1234601</v>
      </c>
      <c r="Y31" s="21">
        <v>1234601</v>
      </c>
      <c r="Z31" s="21">
        <v>1234601</v>
      </c>
      <c r="AA31" s="21">
        <v>1234601</v>
      </c>
    </row>
    <row r="32" spans="1:27" ht="15" customHeight="1" x14ac:dyDescent="0.25">
      <c r="A32" s="68">
        <v>36589</v>
      </c>
      <c r="B32" s="20" t="s">
        <v>34</v>
      </c>
      <c r="C32" s="22" t="s">
        <v>96</v>
      </c>
      <c r="D32" s="19" t="s">
        <v>68</v>
      </c>
      <c r="E32" s="19">
        <v>499</v>
      </c>
      <c r="F32" s="19">
        <v>1003</v>
      </c>
      <c r="G32" s="19">
        <v>7</v>
      </c>
      <c r="H32" s="19"/>
      <c r="I32" s="19"/>
      <c r="J32" s="19"/>
      <c r="K32" s="19"/>
      <c r="L32" s="19"/>
      <c r="M32" s="19" t="s">
        <v>38</v>
      </c>
      <c r="N32" s="19">
        <v>10</v>
      </c>
      <c r="O32" s="19" t="s">
        <v>40</v>
      </c>
      <c r="P32" s="20" t="s">
        <v>97</v>
      </c>
      <c r="Q32" s="21">
        <v>1370000000</v>
      </c>
      <c r="R32" s="21">
        <v>0</v>
      </c>
      <c r="S32" s="21">
        <v>0</v>
      </c>
      <c r="T32" s="21">
        <v>1370000000</v>
      </c>
      <c r="U32" s="21">
        <v>200000000</v>
      </c>
      <c r="V32" s="21">
        <v>981997053</v>
      </c>
      <c r="W32" s="21">
        <v>188002947</v>
      </c>
      <c r="X32" s="21">
        <v>120435609</v>
      </c>
      <c r="Y32" s="21">
        <v>22968480</v>
      </c>
      <c r="Z32" s="21">
        <v>22968480</v>
      </c>
      <c r="AA32" s="21">
        <v>22968480</v>
      </c>
    </row>
    <row r="33" spans="1:27" ht="15" customHeight="1" x14ac:dyDescent="0.25">
      <c r="A33" s="68">
        <v>36589</v>
      </c>
      <c r="B33" s="20" t="s">
        <v>34</v>
      </c>
      <c r="C33" s="22" t="s">
        <v>98</v>
      </c>
      <c r="D33" s="19" t="s">
        <v>68</v>
      </c>
      <c r="E33" s="19">
        <v>499</v>
      </c>
      <c r="F33" s="19">
        <v>1003</v>
      </c>
      <c r="G33" s="19">
        <v>8</v>
      </c>
      <c r="H33" s="19"/>
      <c r="I33" s="19"/>
      <c r="J33" s="19"/>
      <c r="K33" s="19"/>
      <c r="L33" s="19"/>
      <c r="M33" s="19" t="s">
        <v>38</v>
      </c>
      <c r="N33" s="19">
        <v>10</v>
      </c>
      <c r="O33" s="19" t="s">
        <v>40</v>
      </c>
      <c r="P33" s="20" t="s">
        <v>99</v>
      </c>
      <c r="Q33" s="21">
        <v>820000000</v>
      </c>
      <c r="R33" s="21">
        <v>0</v>
      </c>
      <c r="S33" s="21">
        <v>0</v>
      </c>
      <c r="T33" s="21">
        <v>820000000</v>
      </c>
      <c r="U33" s="21">
        <v>0</v>
      </c>
      <c r="V33" s="21">
        <v>605772559</v>
      </c>
      <c r="W33" s="21">
        <v>214227441</v>
      </c>
      <c r="X33" s="21">
        <v>604389267</v>
      </c>
      <c r="Y33" s="21">
        <v>254388649</v>
      </c>
      <c r="Z33" s="21">
        <v>250249307</v>
      </c>
      <c r="AA33" s="21">
        <v>235735273</v>
      </c>
    </row>
    <row r="34" spans="1:27" ht="15" customHeight="1" x14ac:dyDescent="0.25">
      <c r="A34" s="68">
        <v>36589</v>
      </c>
      <c r="B34" s="20" t="s">
        <v>34</v>
      </c>
      <c r="C34" s="22" t="s">
        <v>98</v>
      </c>
      <c r="D34" s="19" t="s">
        <v>68</v>
      </c>
      <c r="E34" s="19">
        <v>499</v>
      </c>
      <c r="F34" s="19">
        <v>1003</v>
      </c>
      <c r="G34" s="19">
        <v>8</v>
      </c>
      <c r="H34" s="19"/>
      <c r="I34" s="19"/>
      <c r="J34" s="19"/>
      <c r="K34" s="19"/>
      <c r="L34" s="19"/>
      <c r="M34" s="19" t="s">
        <v>50</v>
      </c>
      <c r="N34" s="19">
        <v>20</v>
      </c>
      <c r="O34" s="19" t="s">
        <v>40</v>
      </c>
      <c r="P34" s="20" t="s">
        <v>99</v>
      </c>
      <c r="Q34" s="21">
        <v>700000000</v>
      </c>
      <c r="R34" s="21">
        <v>0</v>
      </c>
      <c r="S34" s="21">
        <v>0</v>
      </c>
      <c r="T34" s="21">
        <v>700000000</v>
      </c>
      <c r="U34" s="21">
        <v>0</v>
      </c>
      <c r="V34" s="21">
        <v>97872415</v>
      </c>
      <c r="W34" s="21">
        <v>602127585</v>
      </c>
      <c r="X34" s="21">
        <v>25118079</v>
      </c>
      <c r="Y34" s="21">
        <v>11424748</v>
      </c>
      <c r="Z34" s="21">
        <v>11424748</v>
      </c>
      <c r="AA34" s="21">
        <v>11424748</v>
      </c>
    </row>
    <row r="35" spans="1:27" ht="15" customHeight="1" x14ac:dyDescent="0.25">
      <c r="A35" s="4" t="s">
        <v>1</v>
      </c>
      <c r="B35" s="7" t="s">
        <v>1</v>
      </c>
      <c r="C35" s="6" t="s">
        <v>1</v>
      </c>
      <c r="D35" s="4" t="s">
        <v>1</v>
      </c>
      <c r="E35" s="4" t="s">
        <v>1</v>
      </c>
      <c r="F35" s="4" t="s">
        <v>1</v>
      </c>
      <c r="G35" s="4" t="s">
        <v>1</v>
      </c>
      <c r="H35" s="4" t="s">
        <v>1</v>
      </c>
      <c r="I35" s="4" t="s">
        <v>1</v>
      </c>
      <c r="J35" s="4" t="s">
        <v>1</v>
      </c>
      <c r="K35" s="4" t="s">
        <v>1</v>
      </c>
      <c r="L35" s="4" t="s">
        <v>1</v>
      </c>
      <c r="M35" s="4" t="s">
        <v>1</v>
      </c>
      <c r="N35" s="4" t="s">
        <v>1</v>
      </c>
      <c r="O35" s="4" t="s">
        <v>1</v>
      </c>
      <c r="P35" s="5" t="s">
        <v>1</v>
      </c>
      <c r="Q35" s="8">
        <v>233333415428</v>
      </c>
      <c r="R35" s="8">
        <v>0</v>
      </c>
      <c r="S35" s="8">
        <v>0</v>
      </c>
      <c r="T35" s="8">
        <v>233333415428</v>
      </c>
      <c r="U35" s="8">
        <v>18637000000</v>
      </c>
      <c r="V35" s="8">
        <v>74416252493.889999</v>
      </c>
      <c r="W35" s="8">
        <v>140280162934.10999</v>
      </c>
      <c r="X35" s="8">
        <v>56787031917.129997</v>
      </c>
      <c r="Y35" s="8">
        <v>31013192985.52</v>
      </c>
      <c r="Z35" s="8">
        <v>30943242653.52</v>
      </c>
      <c r="AA35" s="8">
        <v>30756870106.52</v>
      </c>
    </row>
    <row r="36" spans="1:27" ht="0" hidden="1" customHeight="1" x14ac:dyDescent="0.25"/>
    <row r="37" spans="1:27" ht="33.950000000000003" customHeight="1" x14ac:dyDescent="0.25"/>
  </sheetData>
  <autoFilter ref="A4:AB40" xr:uid="{00000000-0009-0000-0000-000001000000}"/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667"/>
  <sheetViews>
    <sheetView showGridLines="0" topLeftCell="Q659" workbookViewId="0">
      <selection activeCell="A5" sqref="A5:AA667"/>
    </sheetView>
  </sheetViews>
  <sheetFormatPr baseColWidth="10" defaultRowHeight="15" x14ac:dyDescent="0.25"/>
  <cols>
    <col min="1" max="1" width="11.75" style="24" customWidth="1"/>
    <col min="2" max="2" width="23.5" style="24" customWidth="1"/>
    <col min="3" max="3" width="18.875" style="24" customWidth="1"/>
    <col min="4" max="11" width="4.75" style="24" customWidth="1"/>
    <col min="12" max="12" width="6.125" style="24" customWidth="1"/>
    <col min="13" max="13" width="8.5" style="24" customWidth="1"/>
    <col min="14" max="14" width="7.125" style="24" customWidth="1"/>
    <col min="15" max="15" width="8.5" style="24" customWidth="1"/>
    <col min="16" max="16" width="24.25" style="24" customWidth="1"/>
    <col min="17" max="27" width="16.5" style="24" customWidth="1"/>
    <col min="28" max="28" width="0" style="24" hidden="1" customWidth="1"/>
    <col min="29" max="29" width="5.625" style="24" customWidth="1"/>
    <col min="30" max="16384" width="11" style="24"/>
  </cols>
  <sheetData>
    <row r="1" spans="1:27" x14ac:dyDescent="0.25">
      <c r="A1" s="25" t="s">
        <v>0</v>
      </c>
      <c r="B1" s="25">
        <v>2020</v>
      </c>
      <c r="C1" s="26" t="s">
        <v>1</v>
      </c>
      <c r="D1" s="26" t="s">
        <v>1</v>
      </c>
      <c r="E1" s="26" t="s">
        <v>1</v>
      </c>
      <c r="F1" s="26" t="s">
        <v>1</v>
      </c>
      <c r="G1" s="26" t="s">
        <v>1</v>
      </c>
      <c r="H1" s="26" t="s">
        <v>1</v>
      </c>
      <c r="I1" s="26" t="s">
        <v>1</v>
      </c>
      <c r="J1" s="26" t="s">
        <v>1</v>
      </c>
      <c r="K1" s="26" t="s">
        <v>1</v>
      </c>
      <c r="L1" s="26" t="s">
        <v>1</v>
      </c>
      <c r="M1" s="26" t="s">
        <v>1</v>
      </c>
      <c r="N1" s="26" t="s">
        <v>1</v>
      </c>
      <c r="O1" s="26" t="s">
        <v>1</v>
      </c>
      <c r="P1" s="26" t="s">
        <v>1</v>
      </c>
      <c r="Q1" s="26" t="s">
        <v>1</v>
      </c>
      <c r="R1" s="26" t="s">
        <v>1</v>
      </c>
      <c r="S1" s="26" t="s">
        <v>1</v>
      </c>
      <c r="T1" s="26" t="s">
        <v>1</v>
      </c>
      <c r="U1" s="26" t="s">
        <v>1</v>
      </c>
      <c r="V1" s="26" t="s">
        <v>1</v>
      </c>
      <c r="W1" s="26" t="s">
        <v>1</v>
      </c>
      <c r="X1" s="26" t="s">
        <v>1</v>
      </c>
      <c r="Y1" s="26" t="s">
        <v>1</v>
      </c>
      <c r="Z1" s="26" t="s">
        <v>1</v>
      </c>
      <c r="AA1" s="26" t="s">
        <v>1</v>
      </c>
    </row>
    <row r="2" spans="1:27" x14ac:dyDescent="0.25">
      <c r="A2" s="25" t="s">
        <v>2</v>
      </c>
      <c r="B2" s="25" t="s">
        <v>3</v>
      </c>
      <c r="C2" s="26" t="s">
        <v>1</v>
      </c>
      <c r="D2" s="26" t="s">
        <v>1</v>
      </c>
      <c r="E2" s="26" t="s">
        <v>1</v>
      </c>
      <c r="F2" s="26" t="s">
        <v>1</v>
      </c>
      <c r="G2" s="26" t="s">
        <v>1</v>
      </c>
      <c r="H2" s="26" t="s">
        <v>1</v>
      </c>
      <c r="I2" s="26" t="s">
        <v>1</v>
      </c>
      <c r="J2" s="26" t="s">
        <v>1</v>
      </c>
      <c r="K2" s="26" t="s">
        <v>1</v>
      </c>
      <c r="L2" s="26" t="s">
        <v>1</v>
      </c>
      <c r="M2" s="26" t="s">
        <v>1</v>
      </c>
      <c r="N2" s="26" t="s">
        <v>1</v>
      </c>
      <c r="O2" s="26" t="s">
        <v>1</v>
      </c>
      <c r="P2" s="26" t="s">
        <v>1</v>
      </c>
      <c r="Q2" s="26" t="s">
        <v>1</v>
      </c>
      <c r="R2" s="26" t="s">
        <v>1</v>
      </c>
      <c r="S2" s="26" t="s">
        <v>1</v>
      </c>
      <c r="T2" s="26" t="s">
        <v>1</v>
      </c>
      <c r="U2" s="26" t="s">
        <v>1</v>
      </c>
      <c r="V2" s="26" t="s">
        <v>1</v>
      </c>
      <c r="W2" s="26" t="s">
        <v>1</v>
      </c>
      <c r="X2" s="26" t="s">
        <v>1</v>
      </c>
      <c r="Y2" s="26" t="s">
        <v>1</v>
      </c>
      <c r="Z2" s="26" t="s">
        <v>1</v>
      </c>
      <c r="AA2" s="26" t="s">
        <v>1</v>
      </c>
    </row>
    <row r="3" spans="1:27" x14ac:dyDescent="0.25">
      <c r="A3" s="25" t="s">
        <v>4</v>
      </c>
      <c r="B3" s="25" t="s">
        <v>276</v>
      </c>
      <c r="C3" s="26" t="s">
        <v>1</v>
      </c>
      <c r="D3" s="26" t="s">
        <v>1</v>
      </c>
      <c r="E3" s="26" t="s">
        <v>1</v>
      </c>
      <c r="F3" s="26" t="s">
        <v>1</v>
      </c>
      <c r="G3" s="26" t="s">
        <v>1</v>
      </c>
      <c r="H3" s="26" t="s">
        <v>1</v>
      </c>
      <c r="I3" s="26" t="s">
        <v>1</v>
      </c>
      <c r="J3" s="26" t="s">
        <v>1</v>
      </c>
      <c r="K3" s="26" t="s">
        <v>1</v>
      </c>
      <c r="L3" s="26" t="s">
        <v>1</v>
      </c>
      <c r="M3" s="26" t="s">
        <v>1</v>
      </c>
      <c r="N3" s="26" t="s">
        <v>1</v>
      </c>
      <c r="O3" s="26" t="s">
        <v>1</v>
      </c>
      <c r="P3" s="26" t="s">
        <v>1</v>
      </c>
      <c r="Q3" s="26" t="s">
        <v>1</v>
      </c>
      <c r="R3" s="26" t="s">
        <v>1</v>
      </c>
      <c r="S3" s="26" t="s">
        <v>1</v>
      </c>
      <c r="T3" s="26" t="s">
        <v>1</v>
      </c>
      <c r="U3" s="26" t="s">
        <v>1</v>
      </c>
      <c r="V3" s="26" t="s">
        <v>1</v>
      </c>
      <c r="W3" s="26" t="s">
        <v>1</v>
      </c>
      <c r="X3" s="26" t="s">
        <v>1</v>
      </c>
      <c r="Y3" s="26" t="s">
        <v>1</v>
      </c>
      <c r="Z3" s="26" t="s">
        <v>1</v>
      </c>
      <c r="AA3" s="26" t="s">
        <v>1</v>
      </c>
    </row>
    <row r="4" spans="1:27" ht="24" x14ac:dyDescent="0.25">
      <c r="A4" s="25" t="s">
        <v>6</v>
      </c>
      <c r="B4" s="25" t="s">
        <v>7</v>
      </c>
      <c r="C4" s="25" t="s">
        <v>8</v>
      </c>
      <c r="D4" s="25" t="s">
        <v>9</v>
      </c>
      <c r="E4" s="25" t="s">
        <v>10</v>
      </c>
      <c r="F4" s="25" t="s">
        <v>11</v>
      </c>
      <c r="G4" s="25" t="s">
        <v>12</v>
      </c>
      <c r="H4" s="25" t="s">
        <v>13</v>
      </c>
      <c r="I4" s="25" t="s">
        <v>14</v>
      </c>
      <c r="J4" s="25" t="s">
        <v>15</v>
      </c>
      <c r="K4" s="25" t="s">
        <v>16</v>
      </c>
      <c r="L4" s="25" t="s">
        <v>17</v>
      </c>
      <c r="M4" s="25" t="s">
        <v>18</v>
      </c>
      <c r="N4" s="25" t="s">
        <v>19</v>
      </c>
      <c r="O4" s="25" t="s">
        <v>20</v>
      </c>
      <c r="P4" s="25" t="s">
        <v>21</v>
      </c>
      <c r="Q4" s="25" t="s">
        <v>22</v>
      </c>
      <c r="R4" s="25" t="s">
        <v>23</v>
      </c>
      <c r="S4" s="25" t="s">
        <v>24</v>
      </c>
      <c r="T4" s="25" t="s">
        <v>25</v>
      </c>
      <c r="U4" s="25" t="s">
        <v>26</v>
      </c>
      <c r="V4" s="25" t="s">
        <v>27</v>
      </c>
      <c r="W4" s="25" t="s">
        <v>28</v>
      </c>
      <c r="X4" s="25" t="s">
        <v>29</v>
      </c>
      <c r="Y4" s="25" t="s">
        <v>30</v>
      </c>
      <c r="Z4" s="25" t="s">
        <v>31</v>
      </c>
      <c r="AA4" s="25" t="s">
        <v>32</v>
      </c>
    </row>
    <row r="5" spans="1:27" ht="15" customHeight="1" x14ac:dyDescent="0.25">
      <c r="A5" s="74" t="s">
        <v>221</v>
      </c>
      <c r="B5" s="75" t="s">
        <v>222</v>
      </c>
      <c r="C5" s="76" t="s">
        <v>183</v>
      </c>
      <c r="D5" s="69" t="s">
        <v>263</v>
      </c>
      <c r="E5" s="74" t="s">
        <v>37</v>
      </c>
      <c r="F5" s="74" t="s">
        <v>37</v>
      </c>
      <c r="G5" s="74" t="s">
        <v>37</v>
      </c>
      <c r="H5" s="74" t="s">
        <v>57</v>
      </c>
      <c r="I5" s="74" t="s">
        <v>57</v>
      </c>
      <c r="J5" s="74"/>
      <c r="K5" s="74"/>
      <c r="L5" s="74"/>
      <c r="M5" s="74" t="s">
        <v>38</v>
      </c>
      <c r="N5" s="74" t="s">
        <v>39</v>
      </c>
      <c r="O5" s="74" t="s">
        <v>40</v>
      </c>
      <c r="P5" s="75" t="s">
        <v>128</v>
      </c>
      <c r="Q5" s="77">
        <v>646888000</v>
      </c>
      <c r="R5" s="77">
        <v>0</v>
      </c>
      <c r="S5" s="77">
        <v>0</v>
      </c>
      <c r="T5" s="77">
        <v>646888000</v>
      </c>
      <c r="U5" s="77">
        <v>0</v>
      </c>
      <c r="V5" s="77">
        <v>332998172</v>
      </c>
      <c r="W5" s="77">
        <v>313889828</v>
      </c>
      <c r="X5" s="77">
        <v>332998172</v>
      </c>
      <c r="Y5" s="77">
        <v>332998172</v>
      </c>
      <c r="Z5" s="77">
        <v>332998172</v>
      </c>
      <c r="AA5" s="77">
        <v>332998172</v>
      </c>
    </row>
    <row r="6" spans="1:27" ht="15" customHeight="1" x14ac:dyDescent="0.25">
      <c r="A6" s="74" t="s">
        <v>221</v>
      </c>
      <c r="B6" s="75" t="s">
        <v>222</v>
      </c>
      <c r="C6" s="76" t="s">
        <v>185</v>
      </c>
      <c r="D6" s="69" t="s">
        <v>263</v>
      </c>
      <c r="E6" s="74" t="s">
        <v>37</v>
      </c>
      <c r="F6" s="74" t="s">
        <v>37</v>
      </c>
      <c r="G6" s="74" t="s">
        <v>37</v>
      </c>
      <c r="H6" s="74" t="s">
        <v>57</v>
      </c>
      <c r="I6" s="74" t="s">
        <v>131</v>
      </c>
      <c r="J6" s="74"/>
      <c r="K6" s="74"/>
      <c r="L6" s="74"/>
      <c r="M6" s="74" t="s">
        <v>38</v>
      </c>
      <c r="N6" s="74" t="s">
        <v>39</v>
      </c>
      <c r="O6" s="74" t="s">
        <v>40</v>
      </c>
      <c r="P6" s="75" t="s">
        <v>132</v>
      </c>
      <c r="Q6" s="77">
        <v>14343000</v>
      </c>
      <c r="R6" s="77">
        <v>0</v>
      </c>
      <c r="S6" s="77">
        <v>0</v>
      </c>
      <c r="T6" s="77">
        <v>14343000</v>
      </c>
      <c r="U6" s="77">
        <v>0</v>
      </c>
      <c r="V6" s="77">
        <v>7319574</v>
      </c>
      <c r="W6" s="77">
        <v>7023426</v>
      </c>
      <c r="X6" s="77">
        <v>7319574</v>
      </c>
      <c r="Y6" s="77">
        <v>7319574</v>
      </c>
      <c r="Z6" s="77">
        <v>7319574</v>
      </c>
      <c r="AA6" s="77">
        <v>7319574</v>
      </c>
    </row>
    <row r="7" spans="1:27" ht="15" customHeight="1" x14ac:dyDescent="0.25">
      <c r="A7" s="74" t="s">
        <v>221</v>
      </c>
      <c r="B7" s="75" t="s">
        <v>222</v>
      </c>
      <c r="C7" s="76" t="s">
        <v>186</v>
      </c>
      <c r="D7" s="69" t="s">
        <v>263</v>
      </c>
      <c r="E7" s="74" t="s">
        <v>37</v>
      </c>
      <c r="F7" s="74" t="s">
        <v>37</v>
      </c>
      <c r="G7" s="74" t="s">
        <v>37</v>
      </c>
      <c r="H7" s="74" t="s">
        <v>57</v>
      </c>
      <c r="I7" s="74" t="s">
        <v>133</v>
      </c>
      <c r="J7" s="74"/>
      <c r="K7" s="74"/>
      <c r="L7" s="74"/>
      <c r="M7" s="74" t="s">
        <v>38</v>
      </c>
      <c r="N7" s="74" t="s">
        <v>39</v>
      </c>
      <c r="O7" s="74" t="s">
        <v>40</v>
      </c>
      <c r="P7" s="75" t="s">
        <v>134</v>
      </c>
      <c r="Q7" s="77">
        <v>18847000</v>
      </c>
      <c r="R7" s="77">
        <v>0</v>
      </c>
      <c r="S7" s="77">
        <v>0</v>
      </c>
      <c r="T7" s="77">
        <v>18847000</v>
      </c>
      <c r="U7" s="77">
        <v>0</v>
      </c>
      <c r="V7" s="77">
        <v>10165404</v>
      </c>
      <c r="W7" s="77">
        <v>8681596</v>
      </c>
      <c r="X7" s="77">
        <v>10165404</v>
      </c>
      <c r="Y7" s="77">
        <v>10165404</v>
      </c>
      <c r="Z7" s="77">
        <v>10165404</v>
      </c>
      <c r="AA7" s="77">
        <v>10165404</v>
      </c>
    </row>
    <row r="8" spans="1:27" ht="15" customHeight="1" x14ac:dyDescent="0.25">
      <c r="A8" s="74" t="s">
        <v>221</v>
      </c>
      <c r="B8" s="75" t="s">
        <v>222</v>
      </c>
      <c r="C8" s="76" t="s">
        <v>187</v>
      </c>
      <c r="D8" s="69" t="s">
        <v>263</v>
      </c>
      <c r="E8" s="74" t="s">
        <v>37</v>
      </c>
      <c r="F8" s="74" t="s">
        <v>37</v>
      </c>
      <c r="G8" s="74" t="s">
        <v>37</v>
      </c>
      <c r="H8" s="74" t="s">
        <v>57</v>
      </c>
      <c r="I8" s="74" t="s">
        <v>135</v>
      </c>
      <c r="J8" s="74"/>
      <c r="K8" s="74"/>
      <c r="L8" s="74"/>
      <c r="M8" s="74" t="s">
        <v>38</v>
      </c>
      <c r="N8" s="74" t="s">
        <v>39</v>
      </c>
      <c r="O8" s="74" t="s">
        <v>40</v>
      </c>
      <c r="P8" s="75" t="s">
        <v>136</v>
      </c>
      <c r="Q8" s="77">
        <v>59975000</v>
      </c>
      <c r="R8" s="77">
        <v>6370900</v>
      </c>
      <c r="S8" s="77">
        <v>0</v>
      </c>
      <c r="T8" s="77">
        <v>66345900</v>
      </c>
      <c r="U8" s="77">
        <v>0</v>
      </c>
      <c r="V8" s="77">
        <v>66298945</v>
      </c>
      <c r="W8" s="77">
        <v>46955</v>
      </c>
      <c r="X8" s="77">
        <v>66298945</v>
      </c>
      <c r="Y8" s="77">
        <v>66298945</v>
      </c>
      <c r="Z8" s="77">
        <v>66298945</v>
      </c>
      <c r="AA8" s="77">
        <v>66298945</v>
      </c>
    </row>
    <row r="9" spans="1:27" ht="15" customHeight="1" x14ac:dyDescent="0.25">
      <c r="A9" s="74" t="s">
        <v>221</v>
      </c>
      <c r="B9" s="75" t="s">
        <v>222</v>
      </c>
      <c r="C9" s="76" t="s">
        <v>188</v>
      </c>
      <c r="D9" s="69" t="s">
        <v>263</v>
      </c>
      <c r="E9" s="74" t="s">
        <v>37</v>
      </c>
      <c r="F9" s="74" t="s">
        <v>37</v>
      </c>
      <c r="G9" s="74" t="s">
        <v>37</v>
      </c>
      <c r="H9" s="74" t="s">
        <v>57</v>
      </c>
      <c r="I9" s="74" t="s">
        <v>137</v>
      </c>
      <c r="J9" s="74"/>
      <c r="K9" s="74"/>
      <c r="L9" s="74"/>
      <c r="M9" s="74" t="s">
        <v>38</v>
      </c>
      <c r="N9" s="74" t="s">
        <v>39</v>
      </c>
      <c r="O9" s="74" t="s">
        <v>40</v>
      </c>
      <c r="P9" s="75" t="s">
        <v>138</v>
      </c>
      <c r="Q9" s="77">
        <v>22807000</v>
      </c>
      <c r="R9" s="77">
        <v>0</v>
      </c>
      <c r="S9" s="77">
        <v>0</v>
      </c>
      <c r="T9" s="77">
        <v>22807000</v>
      </c>
      <c r="U9" s="77">
        <v>0</v>
      </c>
      <c r="V9" s="77">
        <v>13242980</v>
      </c>
      <c r="W9" s="77">
        <v>9564020</v>
      </c>
      <c r="X9" s="77">
        <v>13242980</v>
      </c>
      <c r="Y9" s="77">
        <v>13242980</v>
      </c>
      <c r="Z9" s="77">
        <v>13242980</v>
      </c>
      <c r="AA9" s="77">
        <v>13242980</v>
      </c>
    </row>
    <row r="10" spans="1:27" ht="15" customHeight="1" x14ac:dyDescent="0.25">
      <c r="A10" s="74" t="s">
        <v>221</v>
      </c>
      <c r="B10" s="75" t="s">
        <v>222</v>
      </c>
      <c r="C10" s="76" t="s">
        <v>189</v>
      </c>
      <c r="D10" s="69" t="s">
        <v>263</v>
      </c>
      <c r="E10" s="74" t="s">
        <v>37</v>
      </c>
      <c r="F10" s="74" t="s">
        <v>37</v>
      </c>
      <c r="G10" s="74" t="s">
        <v>37</v>
      </c>
      <c r="H10" s="74" t="s">
        <v>57</v>
      </c>
      <c r="I10" s="74" t="s">
        <v>140</v>
      </c>
      <c r="J10" s="74"/>
      <c r="K10" s="74"/>
      <c r="L10" s="74"/>
      <c r="M10" s="74" t="s">
        <v>38</v>
      </c>
      <c r="N10" s="74" t="s">
        <v>39</v>
      </c>
      <c r="O10" s="74" t="s">
        <v>40</v>
      </c>
      <c r="P10" s="75" t="s">
        <v>141</v>
      </c>
      <c r="Q10" s="77">
        <v>86020000</v>
      </c>
      <c r="R10" s="77">
        <v>0</v>
      </c>
      <c r="S10" s="77">
        <v>0</v>
      </c>
      <c r="T10" s="77">
        <v>86020000</v>
      </c>
      <c r="U10" s="77">
        <v>0</v>
      </c>
      <c r="V10" s="77">
        <v>0</v>
      </c>
      <c r="W10" s="77">
        <v>86020000</v>
      </c>
      <c r="X10" s="77">
        <v>0</v>
      </c>
      <c r="Y10" s="77">
        <v>0</v>
      </c>
      <c r="Z10" s="77">
        <v>0</v>
      </c>
      <c r="AA10" s="77">
        <v>0</v>
      </c>
    </row>
    <row r="11" spans="1:27" ht="15" customHeight="1" x14ac:dyDescent="0.25">
      <c r="A11" s="74" t="s">
        <v>221</v>
      </c>
      <c r="B11" s="75" t="s">
        <v>222</v>
      </c>
      <c r="C11" s="76" t="s">
        <v>190</v>
      </c>
      <c r="D11" s="69" t="s">
        <v>263</v>
      </c>
      <c r="E11" s="74" t="s">
        <v>37</v>
      </c>
      <c r="F11" s="74" t="s">
        <v>37</v>
      </c>
      <c r="G11" s="74" t="s">
        <v>37</v>
      </c>
      <c r="H11" s="74" t="s">
        <v>57</v>
      </c>
      <c r="I11" s="74" t="s">
        <v>142</v>
      </c>
      <c r="J11" s="74"/>
      <c r="K11" s="74"/>
      <c r="L11" s="74"/>
      <c r="M11" s="74" t="s">
        <v>38</v>
      </c>
      <c r="N11" s="74" t="s">
        <v>39</v>
      </c>
      <c r="O11" s="74" t="s">
        <v>40</v>
      </c>
      <c r="P11" s="75" t="s">
        <v>143</v>
      </c>
      <c r="Q11" s="77">
        <v>40177000</v>
      </c>
      <c r="R11" s="77">
        <v>0</v>
      </c>
      <c r="S11" s="77">
        <v>0</v>
      </c>
      <c r="T11" s="77">
        <v>40177000</v>
      </c>
      <c r="U11" s="77">
        <v>0</v>
      </c>
      <c r="V11" s="77">
        <v>21859913</v>
      </c>
      <c r="W11" s="77">
        <v>18317087</v>
      </c>
      <c r="X11" s="77">
        <v>21859913</v>
      </c>
      <c r="Y11" s="77">
        <v>21859913</v>
      </c>
      <c r="Z11" s="77">
        <v>21859913</v>
      </c>
      <c r="AA11" s="77">
        <v>21859913</v>
      </c>
    </row>
    <row r="12" spans="1:27" ht="15" customHeight="1" x14ac:dyDescent="0.25">
      <c r="A12" s="74" t="s">
        <v>221</v>
      </c>
      <c r="B12" s="75" t="s">
        <v>222</v>
      </c>
      <c r="C12" s="76" t="s">
        <v>191</v>
      </c>
      <c r="D12" s="69" t="s">
        <v>263</v>
      </c>
      <c r="E12" s="74" t="s">
        <v>37</v>
      </c>
      <c r="F12" s="74" t="s">
        <v>37</v>
      </c>
      <c r="G12" s="74" t="s">
        <v>43</v>
      </c>
      <c r="H12" s="74" t="s">
        <v>57</v>
      </c>
      <c r="I12" s="74"/>
      <c r="J12" s="74"/>
      <c r="K12" s="74"/>
      <c r="L12" s="74"/>
      <c r="M12" s="74" t="s">
        <v>38</v>
      </c>
      <c r="N12" s="74" t="s">
        <v>39</v>
      </c>
      <c r="O12" s="74" t="s">
        <v>40</v>
      </c>
      <c r="P12" s="75" t="s">
        <v>144</v>
      </c>
      <c r="Q12" s="77">
        <v>85001000</v>
      </c>
      <c r="R12" s="77">
        <v>0</v>
      </c>
      <c r="S12" s="77">
        <v>0</v>
      </c>
      <c r="T12" s="77">
        <v>85001000</v>
      </c>
      <c r="U12" s="77">
        <v>0</v>
      </c>
      <c r="V12" s="77">
        <v>38271100</v>
      </c>
      <c r="W12" s="77">
        <v>46729900</v>
      </c>
      <c r="X12" s="77">
        <v>38234700</v>
      </c>
      <c r="Y12" s="77">
        <v>38234700</v>
      </c>
      <c r="Z12" s="77">
        <v>38234700</v>
      </c>
      <c r="AA12" s="77">
        <v>38234700</v>
      </c>
    </row>
    <row r="13" spans="1:27" ht="15" customHeight="1" x14ac:dyDescent="0.25">
      <c r="A13" s="74" t="s">
        <v>221</v>
      </c>
      <c r="B13" s="75" t="s">
        <v>222</v>
      </c>
      <c r="C13" s="76" t="s">
        <v>192</v>
      </c>
      <c r="D13" s="69" t="s">
        <v>263</v>
      </c>
      <c r="E13" s="74" t="s">
        <v>37</v>
      </c>
      <c r="F13" s="74" t="s">
        <v>37</v>
      </c>
      <c r="G13" s="74" t="s">
        <v>43</v>
      </c>
      <c r="H13" s="74" t="s">
        <v>60</v>
      </c>
      <c r="I13" s="74"/>
      <c r="J13" s="74"/>
      <c r="K13" s="74"/>
      <c r="L13" s="74"/>
      <c r="M13" s="74" t="s">
        <v>38</v>
      </c>
      <c r="N13" s="74" t="s">
        <v>39</v>
      </c>
      <c r="O13" s="74" t="s">
        <v>40</v>
      </c>
      <c r="P13" s="75" t="s">
        <v>145</v>
      </c>
      <c r="Q13" s="77">
        <v>60520000</v>
      </c>
      <c r="R13" s="77">
        <v>0</v>
      </c>
      <c r="S13" s="77">
        <v>0</v>
      </c>
      <c r="T13" s="77">
        <v>60520000</v>
      </c>
      <c r="U13" s="77">
        <v>0</v>
      </c>
      <c r="V13" s="77">
        <v>31890700</v>
      </c>
      <c r="W13" s="77">
        <v>28629300</v>
      </c>
      <c r="X13" s="77">
        <v>31752100</v>
      </c>
      <c r="Y13" s="77">
        <v>31752100</v>
      </c>
      <c r="Z13" s="77">
        <v>31752100</v>
      </c>
      <c r="AA13" s="77">
        <v>31752100</v>
      </c>
    </row>
    <row r="14" spans="1:27" ht="15" customHeight="1" x14ac:dyDescent="0.25">
      <c r="A14" s="74" t="s">
        <v>221</v>
      </c>
      <c r="B14" s="75" t="s">
        <v>222</v>
      </c>
      <c r="C14" s="76" t="s">
        <v>193</v>
      </c>
      <c r="D14" s="69" t="s">
        <v>263</v>
      </c>
      <c r="E14" s="74" t="s">
        <v>37</v>
      </c>
      <c r="F14" s="74" t="s">
        <v>37</v>
      </c>
      <c r="G14" s="74" t="s">
        <v>43</v>
      </c>
      <c r="H14" s="74" t="s">
        <v>131</v>
      </c>
      <c r="I14" s="74"/>
      <c r="J14" s="74"/>
      <c r="K14" s="74"/>
      <c r="L14" s="74"/>
      <c r="M14" s="74" t="s">
        <v>38</v>
      </c>
      <c r="N14" s="74" t="s">
        <v>39</v>
      </c>
      <c r="O14" s="74" t="s">
        <v>40</v>
      </c>
      <c r="P14" s="75" t="s">
        <v>146</v>
      </c>
      <c r="Q14" s="77">
        <v>32936000</v>
      </c>
      <c r="R14" s="77">
        <v>0</v>
      </c>
      <c r="S14" s="77">
        <v>0</v>
      </c>
      <c r="T14" s="77">
        <v>32936000</v>
      </c>
      <c r="U14" s="77">
        <v>0</v>
      </c>
      <c r="V14" s="77">
        <v>18990500</v>
      </c>
      <c r="W14" s="77">
        <v>13945500</v>
      </c>
      <c r="X14" s="77">
        <v>18990500</v>
      </c>
      <c r="Y14" s="77">
        <v>18990500</v>
      </c>
      <c r="Z14" s="77">
        <v>18990500</v>
      </c>
      <c r="AA14" s="77">
        <v>18990500</v>
      </c>
    </row>
    <row r="15" spans="1:27" ht="15" customHeight="1" x14ac:dyDescent="0.25">
      <c r="A15" s="74" t="s">
        <v>221</v>
      </c>
      <c r="B15" s="75" t="s">
        <v>222</v>
      </c>
      <c r="C15" s="76" t="s">
        <v>194</v>
      </c>
      <c r="D15" s="69" t="s">
        <v>263</v>
      </c>
      <c r="E15" s="74" t="s">
        <v>37</v>
      </c>
      <c r="F15" s="74" t="s">
        <v>37</v>
      </c>
      <c r="G15" s="74" t="s">
        <v>43</v>
      </c>
      <c r="H15" s="74" t="s">
        <v>133</v>
      </c>
      <c r="I15" s="74"/>
      <c r="J15" s="74"/>
      <c r="K15" s="74"/>
      <c r="L15" s="74"/>
      <c r="M15" s="74" t="s">
        <v>38</v>
      </c>
      <c r="N15" s="74" t="s">
        <v>39</v>
      </c>
      <c r="O15" s="74" t="s">
        <v>40</v>
      </c>
      <c r="P15" s="75" t="s">
        <v>147</v>
      </c>
      <c r="Q15" s="77">
        <v>2145000</v>
      </c>
      <c r="R15" s="77">
        <v>4190101</v>
      </c>
      <c r="S15" s="77">
        <v>0</v>
      </c>
      <c r="T15" s="77">
        <v>6335101</v>
      </c>
      <c r="U15" s="77">
        <v>0</v>
      </c>
      <c r="V15" s="77">
        <v>3470701</v>
      </c>
      <c r="W15" s="77">
        <v>2864400</v>
      </c>
      <c r="X15" s="77">
        <v>3470701</v>
      </c>
      <c r="Y15" s="77">
        <v>3470701</v>
      </c>
      <c r="Z15" s="77">
        <v>3470701</v>
      </c>
      <c r="AA15" s="77">
        <v>3470701</v>
      </c>
    </row>
    <row r="16" spans="1:27" ht="15" customHeight="1" x14ac:dyDescent="0.25">
      <c r="A16" s="74" t="s">
        <v>221</v>
      </c>
      <c r="B16" s="75" t="s">
        <v>222</v>
      </c>
      <c r="C16" s="76" t="s">
        <v>195</v>
      </c>
      <c r="D16" s="69" t="s">
        <v>263</v>
      </c>
      <c r="E16" s="74" t="s">
        <v>37</v>
      </c>
      <c r="F16" s="74" t="s">
        <v>37</v>
      </c>
      <c r="G16" s="74" t="s">
        <v>43</v>
      </c>
      <c r="H16" s="74" t="s">
        <v>135</v>
      </c>
      <c r="I16" s="74"/>
      <c r="J16" s="74"/>
      <c r="K16" s="74"/>
      <c r="L16" s="74"/>
      <c r="M16" s="74" t="s">
        <v>38</v>
      </c>
      <c r="N16" s="74" t="s">
        <v>39</v>
      </c>
      <c r="O16" s="74" t="s">
        <v>40</v>
      </c>
      <c r="P16" s="75" t="s">
        <v>148</v>
      </c>
      <c r="Q16" s="77">
        <v>24707800</v>
      </c>
      <c r="R16" s="77">
        <v>0</v>
      </c>
      <c r="S16" s="77">
        <v>0</v>
      </c>
      <c r="T16" s="77">
        <v>24707800</v>
      </c>
      <c r="U16" s="77">
        <v>0</v>
      </c>
      <c r="V16" s="77">
        <v>14246100</v>
      </c>
      <c r="W16" s="77">
        <v>10461700</v>
      </c>
      <c r="X16" s="77">
        <v>14246100</v>
      </c>
      <c r="Y16" s="77">
        <v>14246100</v>
      </c>
      <c r="Z16" s="77">
        <v>14246100</v>
      </c>
      <c r="AA16" s="77">
        <v>14246100</v>
      </c>
    </row>
    <row r="17" spans="1:27" ht="15" customHeight="1" x14ac:dyDescent="0.25">
      <c r="A17" s="74" t="s">
        <v>221</v>
      </c>
      <c r="B17" s="75" t="s">
        <v>222</v>
      </c>
      <c r="C17" s="76" t="s">
        <v>196</v>
      </c>
      <c r="D17" s="69" t="s">
        <v>263</v>
      </c>
      <c r="E17" s="74" t="s">
        <v>37</v>
      </c>
      <c r="F17" s="74" t="s">
        <v>37</v>
      </c>
      <c r="G17" s="74" t="s">
        <v>43</v>
      </c>
      <c r="H17" s="74" t="s">
        <v>137</v>
      </c>
      <c r="I17" s="74"/>
      <c r="J17" s="74"/>
      <c r="K17" s="74"/>
      <c r="L17" s="74"/>
      <c r="M17" s="74" t="s">
        <v>38</v>
      </c>
      <c r="N17" s="74" t="s">
        <v>39</v>
      </c>
      <c r="O17" s="74" t="s">
        <v>40</v>
      </c>
      <c r="P17" s="75" t="s">
        <v>149</v>
      </c>
      <c r="Q17" s="77">
        <v>16475000</v>
      </c>
      <c r="R17" s="77">
        <v>0</v>
      </c>
      <c r="S17" s="77">
        <v>0</v>
      </c>
      <c r="T17" s="77">
        <v>16475000</v>
      </c>
      <c r="U17" s="77">
        <v>0</v>
      </c>
      <c r="V17" s="77">
        <v>9500500</v>
      </c>
      <c r="W17" s="77">
        <v>6974500</v>
      </c>
      <c r="X17" s="77">
        <v>9500500</v>
      </c>
      <c r="Y17" s="77">
        <v>9500500</v>
      </c>
      <c r="Z17" s="77">
        <v>9500500</v>
      </c>
      <c r="AA17" s="77">
        <v>9500500</v>
      </c>
    </row>
    <row r="18" spans="1:27" ht="15" customHeight="1" x14ac:dyDescent="0.25">
      <c r="A18" s="74" t="s">
        <v>221</v>
      </c>
      <c r="B18" s="75" t="s">
        <v>222</v>
      </c>
      <c r="C18" s="76" t="s">
        <v>197</v>
      </c>
      <c r="D18" s="69" t="s">
        <v>263</v>
      </c>
      <c r="E18" s="74" t="s">
        <v>37</v>
      </c>
      <c r="F18" s="74" t="s">
        <v>37</v>
      </c>
      <c r="G18" s="74" t="s">
        <v>46</v>
      </c>
      <c r="H18" s="74" t="s">
        <v>57</v>
      </c>
      <c r="I18" s="74" t="s">
        <v>57</v>
      </c>
      <c r="J18" s="74"/>
      <c r="K18" s="74"/>
      <c r="L18" s="74"/>
      <c r="M18" s="74" t="s">
        <v>38</v>
      </c>
      <c r="N18" s="74" t="s">
        <v>39</v>
      </c>
      <c r="O18" s="74" t="s">
        <v>40</v>
      </c>
      <c r="P18" s="75" t="s">
        <v>150</v>
      </c>
      <c r="Q18" s="77">
        <v>26120430</v>
      </c>
      <c r="R18" s="77">
        <v>0</v>
      </c>
      <c r="S18" s="77">
        <v>0</v>
      </c>
      <c r="T18" s="77">
        <v>26120430</v>
      </c>
      <c r="U18" s="77">
        <v>0</v>
      </c>
      <c r="V18" s="77">
        <v>22718379</v>
      </c>
      <c r="W18" s="77">
        <v>3402051</v>
      </c>
      <c r="X18" s="77">
        <v>22718379</v>
      </c>
      <c r="Y18" s="77">
        <v>22718379</v>
      </c>
      <c r="Z18" s="77">
        <v>22718379</v>
      </c>
      <c r="AA18" s="77">
        <v>22718379</v>
      </c>
    </row>
    <row r="19" spans="1:27" ht="15" customHeight="1" x14ac:dyDescent="0.25">
      <c r="A19" s="74" t="s">
        <v>221</v>
      </c>
      <c r="B19" s="75" t="s">
        <v>222</v>
      </c>
      <c r="C19" s="76" t="s">
        <v>199</v>
      </c>
      <c r="D19" s="69" t="s">
        <v>263</v>
      </c>
      <c r="E19" s="74" t="s">
        <v>37</v>
      </c>
      <c r="F19" s="74" t="s">
        <v>37</v>
      </c>
      <c r="G19" s="74" t="s">
        <v>46</v>
      </c>
      <c r="H19" s="74" t="s">
        <v>57</v>
      </c>
      <c r="I19" s="74" t="s">
        <v>129</v>
      </c>
      <c r="J19" s="74"/>
      <c r="K19" s="74"/>
      <c r="L19" s="74"/>
      <c r="M19" s="74" t="s">
        <v>38</v>
      </c>
      <c r="N19" s="74" t="s">
        <v>39</v>
      </c>
      <c r="O19" s="74" t="s">
        <v>40</v>
      </c>
      <c r="P19" s="75" t="s">
        <v>152</v>
      </c>
      <c r="Q19" s="77">
        <v>1981980</v>
      </c>
      <c r="R19" s="77">
        <v>1547684</v>
      </c>
      <c r="S19" s="77">
        <v>0</v>
      </c>
      <c r="T19" s="77">
        <v>3529664</v>
      </c>
      <c r="U19" s="77">
        <v>0</v>
      </c>
      <c r="V19" s="77">
        <v>1714767</v>
      </c>
      <c r="W19" s="77">
        <v>1814897</v>
      </c>
      <c r="X19" s="77">
        <v>1714767</v>
      </c>
      <c r="Y19" s="77">
        <v>1714767</v>
      </c>
      <c r="Z19" s="77">
        <v>1714767</v>
      </c>
      <c r="AA19" s="77">
        <v>1714767</v>
      </c>
    </row>
    <row r="20" spans="1:27" ht="15" customHeight="1" x14ac:dyDescent="0.25">
      <c r="A20" s="74" t="s">
        <v>221</v>
      </c>
      <c r="B20" s="75" t="s">
        <v>222</v>
      </c>
      <c r="C20" s="76" t="s">
        <v>200</v>
      </c>
      <c r="D20" s="69" t="s">
        <v>263</v>
      </c>
      <c r="E20" s="74" t="s">
        <v>37</v>
      </c>
      <c r="F20" s="74" t="s">
        <v>37</v>
      </c>
      <c r="G20" s="74" t="s">
        <v>46</v>
      </c>
      <c r="H20" s="74" t="s">
        <v>60</v>
      </c>
      <c r="I20" s="74"/>
      <c r="J20" s="74"/>
      <c r="K20" s="74"/>
      <c r="L20" s="74"/>
      <c r="M20" s="74" t="s">
        <v>38</v>
      </c>
      <c r="N20" s="74" t="s">
        <v>39</v>
      </c>
      <c r="O20" s="74" t="s">
        <v>40</v>
      </c>
      <c r="P20" s="75" t="s">
        <v>153</v>
      </c>
      <c r="Q20" s="77">
        <v>5269320</v>
      </c>
      <c r="R20" s="77">
        <v>18280350</v>
      </c>
      <c r="S20" s="77">
        <v>0</v>
      </c>
      <c r="T20" s="77">
        <v>23549670</v>
      </c>
      <c r="U20" s="77">
        <v>0</v>
      </c>
      <c r="V20" s="77">
        <v>14129802</v>
      </c>
      <c r="W20" s="77">
        <v>9419868</v>
      </c>
      <c r="X20" s="77">
        <v>14129802</v>
      </c>
      <c r="Y20" s="77">
        <v>14129802</v>
      </c>
      <c r="Z20" s="77">
        <v>14129802</v>
      </c>
      <c r="AA20" s="77">
        <v>14129802</v>
      </c>
    </row>
    <row r="21" spans="1:27" ht="15" customHeight="1" x14ac:dyDescent="0.25">
      <c r="A21" s="74" t="s">
        <v>221</v>
      </c>
      <c r="B21" s="75" t="s">
        <v>222</v>
      </c>
      <c r="C21" s="76" t="s">
        <v>204</v>
      </c>
      <c r="D21" s="69" t="s">
        <v>263</v>
      </c>
      <c r="E21" s="74" t="s">
        <v>43</v>
      </c>
      <c r="F21" s="74" t="s">
        <v>43</v>
      </c>
      <c r="G21" s="74" t="s">
        <v>43</v>
      </c>
      <c r="H21" s="74" t="s">
        <v>135</v>
      </c>
      <c r="I21" s="74" t="s">
        <v>131</v>
      </c>
      <c r="J21" s="74"/>
      <c r="K21" s="74"/>
      <c r="L21" s="74"/>
      <c r="M21" s="74" t="s">
        <v>38</v>
      </c>
      <c r="N21" s="74" t="s">
        <v>39</v>
      </c>
      <c r="O21" s="74" t="s">
        <v>40</v>
      </c>
      <c r="P21" s="75" t="s">
        <v>158</v>
      </c>
      <c r="Q21" s="77">
        <v>0</v>
      </c>
      <c r="R21" s="77">
        <v>78400</v>
      </c>
      <c r="S21" s="77">
        <v>0</v>
      </c>
      <c r="T21" s="77">
        <v>78400</v>
      </c>
      <c r="U21" s="77">
        <v>0</v>
      </c>
      <c r="V21" s="77">
        <v>78400</v>
      </c>
      <c r="W21" s="77">
        <v>0</v>
      </c>
      <c r="X21" s="77">
        <v>78400</v>
      </c>
      <c r="Y21" s="77">
        <v>78400</v>
      </c>
      <c r="Z21" s="77">
        <v>78400</v>
      </c>
      <c r="AA21" s="77">
        <v>78400</v>
      </c>
    </row>
    <row r="22" spans="1:27" ht="15" customHeight="1" x14ac:dyDescent="0.25">
      <c r="A22" s="74" t="s">
        <v>221</v>
      </c>
      <c r="B22" s="75" t="s">
        <v>222</v>
      </c>
      <c r="C22" s="76" t="s">
        <v>204</v>
      </c>
      <c r="D22" s="69" t="s">
        <v>263</v>
      </c>
      <c r="E22" s="74" t="s">
        <v>43</v>
      </c>
      <c r="F22" s="74" t="s">
        <v>43</v>
      </c>
      <c r="G22" s="74" t="s">
        <v>43</v>
      </c>
      <c r="H22" s="74" t="s">
        <v>135</v>
      </c>
      <c r="I22" s="74" t="s">
        <v>131</v>
      </c>
      <c r="J22" s="74"/>
      <c r="K22" s="74"/>
      <c r="L22" s="74"/>
      <c r="M22" s="74" t="s">
        <v>50</v>
      </c>
      <c r="N22" s="74" t="s">
        <v>51</v>
      </c>
      <c r="O22" s="74" t="s">
        <v>40</v>
      </c>
      <c r="P22" s="75" t="s">
        <v>158</v>
      </c>
      <c r="Q22" s="77">
        <v>0</v>
      </c>
      <c r="R22" s="77">
        <v>50000</v>
      </c>
      <c r="S22" s="77">
        <v>0</v>
      </c>
      <c r="T22" s="77">
        <v>50000</v>
      </c>
      <c r="U22" s="77">
        <v>0</v>
      </c>
      <c r="V22" s="77">
        <v>50000</v>
      </c>
      <c r="W22" s="77">
        <v>0</v>
      </c>
      <c r="X22" s="77">
        <v>0</v>
      </c>
      <c r="Y22" s="77">
        <v>0</v>
      </c>
      <c r="Z22" s="77">
        <v>0</v>
      </c>
      <c r="AA22" s="77">
        <v>0</v>
      </c>
    </row>
    <row r="23" spans="1:27" ht="15" customHeight="1" x14ac:dyDescent="0.25">
      <c r="A23" s="74" t="s">
        <v>221</v>
      </c>
      <c r="B23" s="75" t="s">
        <v>222</v>
      </c>
      <c r="C23" s="76" t="s">
        <v>205</v>
      </c>
      <c r="D23" s="69" t="s">
        <v>263</v>
      </c>
      <c r="E23" s="74" t="s">
        <v>43</v>
      </c>
      <c r="F23" s="74" t="s">
        <v>43</v>
      </c>
      <c r="G23" s="74" t="s">
        <v>43</v>
      </c>
      <c r="H23" s="74" t="s">
        <v>135</v>
      </c>
      <c r="I23" s="74" t="s">
        <v>140</v>
      </c>
      <c r="J23" s="74"/>
      <c r="K23" s="74"/>
      <c r="L23" s="74"/>
      <c r="M23" s="74" t="s">
        <v>38</v>
      </c>
      <c r="N23" s="74" t="s">
        <v>39</v>
      </c>
      <c r="O23" s="74" t="s">
        <v>40</v>
      </c>
      <c r="P23" s="75" t="s">
        <v>159</v>
      </c>
      <c r="Q23" s="77">
        <v>90000000</v>
      </c>
      <c r="R23" s="77">
        <v>0</v>
      </c>
      <c r="S23" s="77">
        <v>0</v>
      </c>
      <c r="T23" s="77">
        <v>90000000</v>
      </c>
      <c r="U23" s="77">
        <v>0</v>
      </c>
      <c r="V23" s="77">
        <v>90000000</v>
      </c>
      <c r="W23" s="77">
        <v>0</v>
      </c>
      <c r="X23" s="77">
        <v>56267098</v>
      </c>
      <c r="Y23" s="77">
        <v>56267098</v>
      </c>
      <c r="Z23" s="77">
        <v>56267098</v>
      </c>
      <c r="AA23" s="77">
        <v>56267098</v>
      </c>
    </row>
    <row r="24" spans="1:27" ht="15" customHeight="1" x14ac:dyDescent="0.25">
      <c r="A24" s="74" t="s">
        <v>221</v>
      </c>
      <c r="B24" s="75" t="s">
        <v>222</v>
      </c>
      <c r="C24" s="76" t="s">
        <v>207</v>
      </c>
      <c r="D24" s="69" t="s">
        <v>263</v>
      </c>
      <c r="E24" s="74" t="s">
        <v>43</v>
      </c>
      <c r="F24" s="74" t="s">
        <v>43</v>
      </c>
      <c r="G24" s="74" t="s">
        <v>43</v>
      </c>
      <c r="H24" s="74" t="s">
        <v>139</v>
      </c>
      <c r="I24" s="74" t="s">
        <v>129</v>
      </c>
      <c r="J24" s="74"/>
      <c r="K24" s="74"/>
      <c r="L24" s="74"/>
      <c r="M24" s="74" t="s">
        <v>50</v>
      </c>
      <c r="N24" s="74" t="s">
        <v>51</v>
      </c>
      <c r="O24" s="74" t="s">
        <v>40</v>
      </c>
      <c r="P24" s="75" t="s">
        <v>162</v>
      </c>
      <c r="Q24" s="77">
        <v>0</v>
      </c>
      <c r="R24" s="77">
        <v>209945</v>
      </c>
      <c r="S24" s="77">
        <v>0</v>
      </c>
      <c r="T24" s="77">
        <v>209945</v>
      </c>
      <c r="U24" s="77">
        <v>0</v>
      </c>
      <c r="V24" s="77">
        <v>209945</v>
      </c>
      <c r="W24" s="77">
        <v>0</v>
      </c>
      <c r="X24" s="77">
        <v>209945</v>
      </c>
      <c r="Y24" s="77">
        <v>209945</v>
      </c>
      <c r="Z24" s="77">
        <v>209945</v>
      </c>
      <c r="AA24" s="77">
        <v>209945</v>
      </c>
    </row>
    <row r="25" spans="1:27" ht="15" customHeight="1" x14ac:dyDescent="0.25">
      <c r="A25" s="74" t="s">
        <v>221</v>
      </c>
      <c r="B25" s="75" t="s">
        <v>222</v>
      </c>
      <c r="C25" s="76" t="s">
        <v>208</v>
      </c>
      <c r="D25" s="69" t="s">
        <v>263</v>
      </c>
      <c r="E25" s="74" t="s">
        <v>43</v>
      </c>
      <c r="F25" s="74" t="s">
        <v>43</v>
      </c>
      <c r="G25" s="74" t="s">
        <v>43</v>
      </c>
      <c r="H25" s="74" t="s">
        <v>139</v>
      </c>
      <c r="I25" s="74" t="s">
        <v>131</v>
      </c>
      <c r="J25" s="74"/>
      <c r="K25" s="74"/>
      <c r="L25" s="74"/>
      <c r="M25" s="74" t="s">
        <v>38</v>
      </c>
      <c r="N25" s="74" t="s">
        <v>39</v>
      </c>
      <c r="O25" s="74" t="s">
        <v>40</v>
      </c>
      <c r="P25" s="75" t="s">
        <v>163</v>
      </c>
      <c r="Q25" s="77">
        <v>1200000</v>
      </c>
      <c r="R25" s="77">
        <v>0</v>
      </c>
      <c r="S25" s="77">
        <v>0</v>
      </c>
      <c r="T25" s="77">
        <v>1200000</v>
      </c>
      <c r="U25" s="77">
        <v>0</v>
      </c>
      <c r="V25" s="77">
        <v>1200000</v>
      </c>
      <c r="W25" s="77">
        <v>0</v>
      </c>
      <c r="X25" s="77">
        <v>514604</v>
      </c>
      <c r="Y25" s="77">
        <v>495468</v>
      </c>
      <c r="Z25" s="77">
        <v>495468</v>
      </c>
      <c r="AA25" s="77">
        <v>495468</v>
      </c>
    </row>
    <row r="26" spans="1:27" ht="15" customHeight="1" x14ac:dyDescent="0.25">
      <c r="A26" s="74" t="s">
        <v>221</v>
      </c>
      <c r="B26" s="75" t="s">
        <v>222</v>
      </c>
      <c r="C26" s="76" t="s">
        <v>209</v>
      </c>
      <c r="D26" s="69" t="s">
        <v>263</v>
      </c>
      <c r="E26" s="74" t="s">
        <v>43</v>
      </c>
      <c r="F26" s="74" t="s">
        <v>43</v>
      </c>
      <c r="G26" s="74" t="s">
        <v>43</v>
      </c>
      <c r="H26" s="74" t="s">
        <v>140</v>
      </c>
      <c r="I26" s="74" t="s">
        <v>131</v>
      </c>
      <c r="J26" s="74"/>
      <c r="K26" s="74"/>
      <c r="L26" s="74"/>
      <c r="M26" s="74" t="s">
        <v>38</v>
      </c>
      <c r="N26" s="74" t="s">
        <v>39</v>
      </c>
      <c r="O26" s="74" t="s">
        <v>40</v>
      </c>
      <c r="P26" s="75" t="s">
        <v>164</v>
      </c>
      <c r="Q26" s="77">
        <v>2600000</v>
      </c>
      <c r="R26" s="77">
        <v>0</v>
      </c>
      <c r="S26" s="77">
        <v>0</v>
      </c>
      <c r="T26" s="77">
        <v>2600000</v>
      </c>
      <c r="U26" s="77">
        <v>0</v>
      </c>
      <c r="V26" s="77">
        <v>2600000</v>
      </c>
      <c r="W26" s="77">
        <v>0</v>
      </c>
      <c r="X26" s="77">
        <v>1905619</v>
      </c>
      <c r="Y26" s="77">
        <v>1905618</v>
      </c>
      <c r="Z26" s="77">
        <v>1905618</v>
      </c>
      <c r="AA26" s="77">
        <v>1905618</v>
      </c>
    </row>
    <row r="27" spans="1:27" ht="15" customHeight="1" x14ac:dyDescent="0.25">
      <c r="A27" s="74" t="s">
        <v>221</v>
      </c>
      <c r="B27" s="75" t="s">
        <v>222</v>
      </c>
      <c r="C27" s="76" t="s">
        <v>210</v>
      </c>
      <c r="D27" s="69" t="s">
        <v>263</v>
      </c>
      <c r="E27" s="74" t="s">
        <v>43</v>
      </c>
      <c r="F27" s="74" t="s">
        <v>43</v>
      </c>
      <c r="G27" s="74" t="s">
        <v>43</v>
      </c>
      <c r="H27" s="74" t="s">
        <v>142</v>
      </c>
      <c r="I27" s="74"/>
      <c r="J27" s="74"/>
      <c r="K27" s="74"/>
      <c r="L27" s="74"/>
      <c r="M27" s="74" t="s">
        <v>38</v>
      </c>
      <c r="N27" s="74" t="s">
        <v>39</v>
      </c>
      <c r="O27" s="74" t="s">
        <v>40</v>
      </c>
      <c r="P27" s="75" t="s">
        <v>165</v>
      </c>
      <c r="Q27" s="77">
        <v>0</v>
      </c>
      <c r="R27" s="77">
        <v>258320</v>
      </c>
      <c r="S27" s="77">
        <v>0</v>
      </c>
      <c r="T27" s="77">
        <v>258320</v>
      </c>
      <c r="U27" s="77">
        <v>0</v>
      </c>
      <c r="V27" s="77">
        <v>258320</v>
      </c>
      <c r="W27" s="77">
        <v>0</v>
      </c>
      <c r="X27" s="77">
        <v>258320</v>
      </c>
      <c r="Y27" s="77">
        <v>258320</v>
      </c>
      <c r="Z27" s="77">
        <v>258320</v>
      </c>
      <c r="AA27" s="77">
        <v>258320</v>
      </c>
    </row>
    <row r="28" spans="1:27" ht="15" customHeight="1" x14ac:dyDescent="0.25">
      <c r="A28" s="74" t="s">
        <v>221</v>
      </c>
      <c r="B28" s="75" t="s">
        <v>222</v>
      </c>
      <c r="C28" s="76" t="s">
        <v>210</v>
      </c>
      <c r="D28" s="69" t="s">
        <v>263</v>
      </c>
      <c r="E28" s="74" t="s">
        <v>43</v>
      </c>
      <c r="F28" s="74" t="s">
        <v>43</v>
      </c>
      <c r="G28" s="74" t="s">
        <v>43</v>
      </c>
      <c r="H28" s="74" t="s">
        <v>142</v>
      </c>
      <c r="I28" s="74"/>
      <c r="J28" s="74"/>
      <c r="K28" s="74"/>
      <c r="L28" s="74"/>
      <c r="M28" s="74" t="s">
        <v>50</v>
      </c>
      <c r="N28" s="74" t="s">
        <v>51</v>
      </c>
      <c r="O28" s="74" t="s">
        <v>40</v>
      </c>
      <c r="P28" s="75" t="s">
        <v>165</v>
      </c>
      <c r="Q28" s="77">
        <v>0</v>
      </c>
      <c r="R28" s="77">
        <v>114433</v>
      </c>
      <c r="S28" s="77">
        <v>0</v>
      </c>
      <c r="T28" s="77">
        <v>114433</v>
      </c>
      <c r="U28" s="77">
        <v>0</v>
      </c>
      <c r="V28" s="77">
        <v>114433</v>
      </c>
      <c r="W28" s="77">
        <v>0</v>
      </c>
      <c r="X28" s="77">
        <v>0</v>
      </c>
      <c r="Y28" s="77">
        <v>0</v>
      </c>
      <c r="Z28" s="77">
        <v>0</v>
      </c>
      <c r="AA28" s="77">
        <v>0</v>
      </c>
    </row>
    <row r="29" spans="1:27" ht="15" customHeight="1" x14ac:dyDescent="0.25">
      <c r="A29" s="74" t="s">
        <v>221</v>
      </c>
      <c r="B29" s="75" t="s">
        <v>222</v>
      </c>
      <c r="C29" s="76" t="s">
        <v>211</v>
      </c>
      <c r="D29" s="69" t="s">
        <v>263</v>
      </c>
      <c r="E29" s="74" t="s">
        <v>46</v>
      </c>
      <c r="F29" s="74" t="s">
        <v>53</v>
      </c>
      <c r="G29" s="74" t="s">
        <v>43</v>
      </c>
      <c r="H29" s="74" t="s">
        <v>54</v>
      </c>
      <c r="I29" s="74" t="s">
        <v>57</v>
      </c>
      <c r="J29" s="74"/>
      <c r="K29" s="74"/>
      <c r="L29" s="74"/>
      <c r="M29" s="74" t="s">
        <v>38</v>
      </c>
      <c r="N29" s="74" t="s">
        <v>39</v>
      </c>
      <c r="O29" s="74" t="s">
        <v>40</v>
      </c>
      <c r="P29" s="75" t="s">
        <v>166</v>
      </c>
      <c r="Q29" s="77">
        <v>0</v>
      </c>
      <c r="R29" s="77">
        <v>798811</v>
      </c>
      <c r="S29" s="77">
        <v>0</v>
      </c>
      <c r="T29" s="77">
        <v>798811</v>
      </c>
      <c r="U29" s="77">
        <v>0</v>
      </c>
      <c r="V29" s="77">
        <v>798773</v>
      </c>
      <c r="W29" s="77">
        <v>38</v>
      </c>
      <c r="X29" s="77">
        <v>798773</v>
      </c>
      <c r="Y29" s="77">
        <v>265738</v>
      </c>
      <c r="Z29" s="77">
        <v>265738</v>
      </c>
      <c r="AA29" s="77">
        <v>265738</v>
      </c>
    </row>
    <row r="30" spans="1:27" ht="15" customHeight="1" x14ac:dyDescent="0.25">
      <c r="A30" s="74" t="s">
        <v>221</v>
      </c>
      <c r="B30" s="75" t="s">
        <v>222</v>
      </c>
      <c r="C30" s="76" t="s">
        <v>213</v>
      </c>
      <c r="D30" s="69" t="s">
        <v>263</v>
      </c>
      <c r="E30" s="74" t="s">
        <v>63</v>
      </c>
      <c r="F30" s="74" t="s">
        <v>37</v>
      </c>
      <c r="G30" s="74" t="s">
        <v>43</v>
      </c>
      <c r="H30" s="74" t="s">
        <v>57</v>
      </c>
      <c r="I30" s="74"/>
      <c r="J30" s="74"/>
      <c r="K30" s="74"/>
      <c r="L30" s="74"/>
      <c r="M30" s="74" t="s">
        <v>38</v>
      </c>
      <c r="N30" s="74" t="s">
        <v>39</v>
      </c>
      <c r="O30" s="74" t="s">
        <v>40</v>
      </c>
      <c r="P30" s="75" t="s">
        <v>168</v>
      </c>
      <c r="Q30" s="77">
        <v>0</v>
      </c>
      <c r="R30" s="77">
        <v>19725500</v>
      </c>
      <c r="S30" s="77">
        <v>0</v>
      </c>
      <c r="T30" s="77">
        <v>19725500</v>
      </c>
      <c r="U30" s="77">
        <v>0</v>
      </c>
      <c r="V30" s="77">
        <v>19725500</v>
      </c>
      <c r="W30" s="77">
        <v>0</v>
      </c>
      <c r="X30" s="77">
        <v>17752950</v>
      </c>
      <c r="Y30" s="77">
        <v>17752950</v>
      </c>
      <c r="Z30" s="77">
        <v>17752950</v>
      </c>
      <c r="AA30" s="77">
        <v>17752950</v>
      </c>
    </row>
    <row r="31" spans="1:27" ht="15" customHeight="1" x14ac:dyDescent="0.25">
      <c r="A31" s="74" t="s">
        <v>221</v>
      </c>
      <c r="B31" s="75" t="s">
        <v>222</v>
      </c>
      <c r="C31" s="76" t="s">
        <v>214</v>
      </c>
      <c r="D31" s="69" t="s">
        <v>263</v>
      </c>
      <c r="E31" s="74" t="s">
        <v>63</v>
      </c>
      <c r="F31" s="74" t="s">
        <v>37</v>
      </c>
      <c r="G31" s="74" t="s">
        <v>43</v>
      </c>
      <c r="H31" s="74" t="s">
        <v>129</v>
      </c>
      <c r="I31" s="74"/>
      <c r="J31" s="74"/>
      <c r="K31" s="74"/>
      <c r="L31" s="74"/>
      <c r="M31" s="74" t="s">
        <v>50</v>
      </c>
      <c r="N31" s="74" t="s">
        <v>51</v>
      </c>
      <c r="O31" s="74" t="s">
        <v>40</v>
      </c>
      <c r="P31" s="75" t="s">
        <v>169</v>
      </c>
      <c r="Q31" s="77">
        <v>0</v>
      </c>
      <c r="R31" s="77">
        <v>1281268</v>
      </c>
      <c r="S31" s="77">
        <v>0</v>
      </c>
      <c r="T31" s="77">
        <v>1281268</v>
      </c>
      <c r="U31" s="77">
        <v>0</v>
      </c>
      <c r="V31" s="77">
        <v>1281268</v>
      </c>
      <c r="W31" s="77">
        <v>0</v>
      </c>
      <c r="X31" s="77">
        <v>1281268</v>
      </c>
      <c r="Y31" s="77">
        <v>1281248</v>
      </c>
      <c r="Z31" s="77">
        <v>1281248</v>
      </c>
      <c r="AA31" s="77">
        <v>1281248</v>
      </c>
    </row>
    <row r="32" spans="1:27" ht="15" customHeight="1" x14ac:dyDescent="0.25">
      <c r="A32" s="74" t="s">
        <v>223</v>
      </c>
      <c r="B32" s="75" t="s">
        <v>224</v>
      </c>
      <c r="C32" s="76" t="s">
        <v>183</v>
      </c>
      <c r="D32" s="69" t="s">
        <v>263</v>
      </c>
      <c r="E32" s="74" t="s">
        <v>37</v>
      </c>
      <c r="F32" s="74" t="s">
        <v>37</v>
      </c>
      <c r="G32" s="74" t="s">
        <v>37</v>
      </c>
      <c r="H32" s="74" t="s">
        <v>57</v>
      </c>
      <c r="I32" s="74" t="s">
        <v>57</v>
      </c>
      <c r="J32" s="74"/>
      <c r="K32" s="74"/>
      <c r="L32" s="74"/>
      <c r="M32" s="74" t="s">
        <v>38</v>
      </c>
      <c r="N32" s="74" t="s">
        <v>39</v>
      </c>
      <c r="O32" s="74" t="s">
        <v>40</v>
      </c>
      <c r="P32" s="75" t="s">
        <v>128</v>
      </c>
      <c r="Q32" s="77">
        <v>512090000</v>
      </c>
      <c r="R32" s="77">
        <v>0</v>
      </c>
      <c r="S32" s="77">
        <v>0</v>
      </c>
      <c r="T32" s="77">
        <v>512090000</v>
      </c>
      <c r="U32" s="77">
        <v>0</v>
      </c>
      <c r="V32" s="77">
        <v>271421708</v>
      </c>
      <c r="W32" s="77">
        <v>240668292</v>
      </c>
      <c r="X32" s="77">
        <v>271421708</v>
      </c>
      <c r="Y32" s="77">
        <v>271421708</v>
      </c>
      <c r="Z32" s="77">
        <v>271421708</v>
      </c>
      <c r="AA32" s="77">
        <v>271421708</v>
      </c>
    </row>
    <row r="33" spans="1:27" ht="15" customHeight="1" x14ac:dyDescent="0.25">
      <c r="A33" s="74" t="s">
        <v>223</v>
      </c>
      <c r="B33" s="75" t="s">
        <v>224</v>
      </c>
      <c r="C33" s="76" t="s">
        <v>185</v>
      </c>
      <c r="D33" s="69" t="s">
        <v>263</v>
      </c>
      <c r="E33" s="74" t="s">
        <v>37</v>
      </c>
      <c r="F33" s="74" t="s">
        <v>37</v>
      </c>
      <c r="G33" s="74" t="s">
        <v>37</v>
      </c>
      <c r="H33" s="74" t="s">
        <v>57</v>
      </c>
      <c r="I33" s="74" t="s">
        <v>131</v>
      </c>
      <c r="J33" s="74"/>
      <c r="K33" s="74"/>
      <c r="L33" s="74"/>
      <c r="M33" s="74" t="s">
        <v>38</v>
      </c>
      <c r="N33" s="74" t="s">
        <v>39</v>
      </c>
      <c r="O33" s="74" t="s">
        <v>40</v>
      </c>
      <c r="P33" s="75" t="s">
        <v>132</v>
      </c>
      <c r="Q33" s="77">
        <v>9155000</v>
      </c>
      <c r="R33" s="77">
        <v>0</v>
      </c>
      <c r="S33" s="77">
        <v>0</v>
      </c>
      <c r="T33" s="77">
        <v>9155000</v>
      </c>
      <c r="U33" s="77">
        <v>0</v>
      </c>
      <c r="V33" s="77">
        <v>4927794</v>
      </c>
      <c r="W33" s="77">
        <v>4227206</v>
      </c>
      <c r="X33" s="77">
        <v>4927794</v>
      </c>
      <c r="Y33" s="77">
        <v>4927794</v>
      </c>
      <c r="Z33" s="77">
        <v>4927794</v>
      </c>
      <c r="AA33" s="77">
        <v>4927794</v>
      </c>
    </row>
    <row r="34" spans="1:27" ht="15" customHeight="1" x14ac:dyDescent="0.25">
      <c r="A34" s="74" t="s">
        <v>223</v>
      </c>
      <c r="B34" s="75" t="s">
        <v>224</v>
      </c>
      <c r="C34" s="76" t="s">
        <v>186</v>
      </c>
      <c r="D34" s="69" t="s">
        <v>263</v>
      </c>
      <c r="E34" s="74" t="s">
        <v>37</v>
      </c>
      <c r="F34" s="74" t="s">
        <v>37</v>
      </c>
      <c r="G34" s="74" t="s">
        <v>37</v>
      </c>
      <c r="H34" s="74" t="s">
        <v>57</v>
      </c>
      <c r="I34" s="74" t="s">
        <v>133</v>
      </c>
      <c r="J34" s="74"/>
      <c r="K34" s="74"/>
      <c r="L34" s="74"/>
      <c r="M34" s="74" t="s">
        <v>38</v>
      </c>
      <c r="N34" s="74" t="s">
        <v>39</v>
      </c>
      <c r="O34" s="74" t="s">
        <v>40</v>
      </c>
      <c r="P34" s="75" t="s">
        <v>134</v>
      </c>
      <c r="Q34" s="77">
        <v>10861000</v>
      </c>
      <c r="R34" s="77">
        <v>0</v>
      </c>
      <c r="S34" s="77">
        <v>0</v>
      </c>
      <c r="T34" s="77">
        <v>10861000</v>
      </c>
      <c r="U34" s="77">
        <v>0</v>
      </c>
      <c r="V34" s="77">
        <v>6507230</v>
      </c>
      <c r="W34" s="77">
        <v>4353770</v>
      </c>
      <c r="X34" s="77">
        <v>6507230</v>
      </c>
      <c r="Y34" s="77">
        <v>6507230</v>
      </c>
      <c r="Z34" s="77">
        <v>6507230</v>
      </c>
      <c r="AA34" s="77">
        <v>6507230</v>
      </c>
    </row>
    <row r="35" spans="1:27" ht="15" customHeight="1" x14ac:dyDescent="0.25">
      <c r="A35" s="74" t="s">
        <v>223</v>
      </c>
      <c r="B35" s="75" t="s">
        <v>224</v>
      </c>
      <c r="C35" s="76" t="s">
        <v>187</v>
      </c>
      <c r="D35" s="69" t="s">
        <v>263</v>
      </c>
      <c r="E35" s="74" t="s">
        <v>37</v>
      </c>
      <c r="F35" s="74" t="s">
        <v>37</v>
      </c>
      <c r="G35" s="74" t="s">
        <v>37</v>
      </c>
      <c r="H35" s="74" t="s">
        <v>57</v>
      </c>
      <c r="I35" s="74" t="s">
        <v>135</v>
      </c>
      <c r="J35" s="74"/>
      <c r="K35" s="74"/>
      <c r="L35" s="74"/>
      <c r="M35" s="74" t="s">
        <v>38</v>
      </c>
      <c r="N35" s="74" t="s">
        <v>39</v>
      </c>
      <c r="O35" s="74" t="s">
        <v>40</v>
      </c>
      <c r="P35" s="75" t="s">
        <v>136</v>
      </c>
      <c r="Q35" s="77">
        <v>48292000</v>
      </c>
      <c r="R35" s="77">
        <v>4407399</v>
      </c>
      <c r="S35" s="77">
        <v>0</v>
      </c>
      <c r="T35" s="77">
        <v>52699399</v>
      </c>
      <c r="U35" s="77">
        <v>0</v>
      </c>
      <c r="V35" s="77">
        <v>52699399</v>
      </c>
      <c r="W35" s="77">
        <v>0</v>
      </c>
      <c r="X35" s="77">
        <v>52699399</v>
      </c>
      <c r="Y35" s="77">
        <v>52699399</v>
      </c>
      <c r="Z35" s="77">
        <v>52699399</v>
      </c>
      <c r="AA35" s="77">
        <v>52699399</v>
      </c>
    </row>
    <row r="36" spans="1:27" ht="15" customHeight="1" x14ac:dyDescent="0.25">
      <c r="A36" s="74" t="s">
        <v>223</v>
      </c>
      <c r="B36" s="75" t="s">
        <v>224</v>
      </c>
      <c r="C36" s="76" t="s">
        <v>188</v>
      </c>
      <c r="D36" s="69" t="s">
        <v>263</v>
      </c>
      <c r="E36" s="74" t="s">
        <v>37</v>
      </c>
      <c r="F36" s="74" t="s">
        <v>37</v>
      </c>
      <c r="G36" s="74" t="s">
        <v>37</v>
      </c>
      <c r="H36" s="74" t="s">
        <v>57</v>
      </c>
      <c r="I36" s="74" t="s">
        <v>137</v>
      </c>
      <c r="J36" s="74"/>
      <c r="K36" s="74"/>
      <c r="L36" s="74"/>
      <c r="M36" s="74" t="s">
        <v>38</v>
      </c>
      <c r="N36" s="74" t="s">
        <v>39</v>
      </c>
      <c r="O36" s="74" t="s">
        <v>40</v>
      </c>
      <c r="P36" s="75" t="s">
        <v>138</v>
      </c>
      <c r="Q36" s="77">
        <v>17911000</v>
      </c>
      <c r="R36" s="77">
        <v>0</v>
      </c>
      <c r="S36" s="77">
        <v>0</v>
      </c>
      <c r="T36" s="77">
        <v>17911000</v>
      </c>
      <c r="U36" s="77">
        <v>0</v>
      </c>
      <c r="V36" s="77">
        <v>2945098</v>
      </c>
      <c r="W36" s="77">
        <v>14965902</v>
      </c>
      <c r="X36" s="77">
        <v>2945098</v>
      </c>
      <c r="Y36" s="77">
        <v>2945098</v>
      </c>
      <c r="Z36" s="77">
        <v>2945098</v>
      </c>
      <c r="AA36" s="77">
        <v>2945098</v>
      </c>
    </row>
    <row r="37" spans="1:27" ht="15" customHeight="1" x14ac:dyDescent="0.25">
      <c r="A37" s="74" t="s">
        <v>223</v>
      </c>
      <c r="B37" s="75" t="s">
        <v>224</v>
      </c>
      <c r="C37" s="76" t="s">
        <v>189</v>
      </c>
      <c r="D37" s="69" t="s">
        <v>263</v>
      </c>
      <c r="E37" s="74" t="s">
        <v>37</v>
      </c>
      <c r="F37" s="74" t="s">
        <v>37</v>
      </c>
      <c r="G37" s="74" t="s">
        <v>37</v>
      </c>
      <c r="H37" s="74" t="s">
        <v>57</v>
      </c>
      <c r="I37" s="74" t="s">
        <v>140</v>
      </c>
      <c r="J37" s="74"/>
      <c r="K37" s="74"/>
      <c r="L37" s="74"/>
      <c r="M37" s="74" t="s">
        <v>38</v>
      </c>
      <c r="N37" s="74" t="s">
        <v>39</v>
      </c>
      <c r="O37" s="74" t="s">
        <v>40</v>
      </c>
      <c r="P37" s="75" t="s">
        <v>141</v>
      </c>
      <c r="Q37" s="77">
        <v>63157000</v>
      </c>
      <c r="R37" s="77">
        <v>0</v>
      </c>
      <c r="S37" s="77">
        <v>0</v>
      </c>
      <c r="T37" s="77">
        <v>63157000</v>
      </c>
      <c r="U37" s="77">
        <v>0</v>
      </c>
      <c r="V37" s="77">
        <v>0</v>
      </c>
      <c r="W37" s="77">
        <v>63157000</v>
      </c>
      <c r="X37" s="77">
        <v>0</v>
      </c>
      <c r="Y37" s="77">
        <v>0</v>
      </c>
      <c r="Z37" s="77">
        <v>0</v>
      </c>
      <c r="AA37" s="77">
        <v>0</v>
      </c>
    </row>
    <row r="38" spans="1:27" ht="15" customHeight="1" x14ac:dyDescent="0.25">
      <c r="A38" s="74" t="s">
        <v>223</v>
      </c>
      <c r="B38" s="75" t="s">
        <v>224</v>
      </c>
      <c r="C38" s="76" t="s">
        <v>190</v>
      </c>
      <c r="D38" s="69" t="s">
        <v>263</v>
      </c>
      <c r="E38" s="74" t="s">
        <v>37</v>
      </c>
      <c r="F38" s="74" t="s">
        <v>37</v>
      </c>
      <c r="G38" s="74" t="s">
        <v>37</v>
      </c>
      <c r="H38" s="74" t="s">
        <v>57</v>
      </c>
      <c r="I38" s="74" t="s">
        <v>142</v>
      </c>
      <c r="J38" s="74"/>
      <c r="K38" s="74"/>
      <c r="L38" s="74"/>
      <c r="M38" s="74" t="s">
        <v>38</v>
      </c>
      <c r="N38" s="74" t="s">
        <v>39</v>
      </c>
      <c r="O38" s="74" t="s">
        <v>40</v>
      </c>
      <c r="P38" s="75" t="s">
        <v>143</v>
      </c>
      <c r="Q38" s="77">
        <v>35131000</v>
      </c>
      <c r="R38" s="77">
        <v>0</v>
      </c>
      <c r="S38" s="77">
        <v>0</v>
      </c>
      <c r="T38" s="77">
        <v>35131000</v>
      </c>
      <c r="U38" s="77">
        <v>0</v>
      </c>
      <c r="V38" s="77">
        <v>5686587</v>
      </c>
      <c r="W38" s="77">
        <v>29444413</v>
      </c>
      <c r="X38" s="77">
        <v>5686587</v>
      </c>
      <c r="Y38" s="77">
        <v>5686587</v>
      </c>
      <c r="Z38" s="77">
        <v>5686587</v>
      </c>
      <c r="AA38" s="77">
        <v>5686587</v>
      </c>
    </row>
    <row r="39" spans="1:27" ht="15" customHeight="1" x14ac:dyDescent="0.25">
      <c r="A39" s="74" t="s">
        <v>223</v>
      </c>
      <c r="B39" s="75" t="s">
        <v>224</v>
      </c>
      <c r="C39" s="76" t="s">
        <v>191</v>
      </c>
      <c r="D39" s="69" t="s">
        <v>263</v>
      </c>
      <c r="E39" s="74" t="s">
        <v>37</v>
      </c>
      <c r="F39" s="74" t="s">
        <v>37</v>
      </c>
      <c r="G39" s="74" t="s">
        <v>43</v>
      </c>
      <c r="H39" s="74" t="s">
        <v>57</v>
      </c>
      <c r="I39" s="74"/>
      <c r="J39" s="74"/>
      <c r="K39" s="74"/>
      <c r="L39" s="74"/>
      <c r="M39" s="74" t="s">
        <v>38</v>
      </c>
      <c r="N39" s="74" t="s">
        <v>39</v>
      </c>
      <c r="O39" s="74" t="s">
        <v>40</v>
      </c>
      <c r="P39" s="75" t="s">
        <v>144</v>
      </c>
      <c r="Q39" s="77">
        <v>66832100</v>
      </c>
      <c r="R39" s="77">
        <v>0</v>
      </c>
      <c r="S39" s="77">
        <v>0</v>
      </c>
      <c r="T39" s="77">
        <v>66832100</v>
      </c>
      <c r="U39" s="77">
        <v>0</v>
      </c>
      <c r="V39" s="77">
        <v>29876600</v>
      </c>
      <c r="W39" s="77">
        <v>36955500</v>
      </c>
      <c r="X39" s="77">
        <v>29876600</v>
      </c>
      <c r="Y39" s="77">
        <v>29876600</v>
      </c>
      <c r="Z39" s="77">
        <v>29876600</v>
      </c>
      <c r="AA39" s="77">
        <v>29876600</v>
      </c>
    </row>
    <row r="40" spans="1:27" ht="15" customHeight="1" x14ac:dyDescent="0.25">
      <c r="A40" s="74" t="s">
        <v>223</v>
      </c>
      <c r="B40" s="75" t="s">
        <v>224</v>
      </c>
      <c r="C40" s="76" t="s">
        <v>192</v>
      </c>
      <c r="D40" s="69" t="s">
        <v>263</v>
      </c>
      <c r="E40" s="74" t="s">
        <v>37</v>
      </c>
      <c r="F40" s="74" t="s">
        <v>37</v>
      </c>
      <c r="G40" s="74" t="s">
        <v>43</v>
      </c>
      <c r="H40" s="74" t="s">
        <v>60</v>
      </c>
      <c r="I40" s="74"/>
      <c r="J40" s="74"/>
      <c r="K40" s="74"/>
      <c r="L40" s="74"/>
      <c r="M40" s="74" t="s">
        <v>38</v>
      </c>
      <c r="N40" s="74" t="s">
        <v>39</v>
      </c>
      <c r="O40" s="74" t="s">
        <v>40</v>
      </c>
      <c r="P40" s="75" t="s">
        <v>145</v>
      </c>
      <c r="Q40" s="77">
        <v>46905000</v>
      </c>
      <c r="R40" s="77">
        <v>0</v>
      </c>
      <c r="S40" s="77">
        <v>0</v>
      </c>
      <c r="T40" s="77">
        <v>46905000</v>
      </c>
      <c r="U40" s="77">
        <v>0</v>
      </c>
      <c r="V40" s="77">
        <v>24503400</v>
      </c>
      <c r="W40" s="77">
        <v>22401600</v>
      </c>
      <c r="X40" s="77">
        <v>24503400</v>
      </c>
      <c r="Y40" s="77">
        <v>24503400</v>
      </c>
      <c r="Z40" s="77">
        <v>24503400</v>
      </c>
      <c r="AA40" s="77">
        <v>24503400</v>
      </c>
    </row>
    <row r="41" spans="1:27" ht="15" customHeight="1" x14ac:dyDescent="0.25">
      <c r="A41" s="74" t="s">
        <v>223</v>
      </c>
      <c r="B41" s="75" t="s">
        <v>224</v>
      </c>
      <c r="C41" s="76" t="s">
        <v>193</v>
      </c>
      <c r="D41" s="69" t="s">
        <v>263</v>
      </c>
      <c r="E41" s="74" t="s">
        <v>37</v>
      </c>
      <c r="F41" s="74" t="s">
        <v>37</v>
      </c>
      <c r="G41" s="74" t="s">
        <v>43</v>
      </c>
      <c r="H41" s="74" t="s">
        <v>131</v>
      </c>
      <c r="I41" s="74"/>
      <c r="J41" s="74"/>
      <c r="K41" s="74"/>
      <c r="L41" s="74"/>
      <c r="M41" s="74" t="s">
        <v>38</v>
      </c>
      <c r="N41" s="74" t="s">
        <v>39</v>
      </c>
      <c r="O41" s="74" t="s">
        <v>40</v>
      </c>
      <c r="P41" s="75" t="s">
        <v>146</v>
      </c>
      <c r="Q41" s="77">
        <v>26502000</v>
      </c>
      <c r="R41" s="77">
        <v>0</v>
      </c>
      <c r="S41" s="77">
        <v>0</v>
      </c>
      <c r="T41" s="77">
        <v>26502000</v>
      </c>
      <c r="U41" s="77">
        <v>0</v>
      </c>
      <c r="V41" s="77">
        <v>14278900</v>
      </c>
      <c r="W41" s="77">
        <v>12223100</v>
      </c>
      <c r="X41" s="77">
        <v>14278900</v>
      </c>
      <c r="Y41" s="77">
        <v>14278900</v>
      </c>
      <c r="Z41" s="77">
        <v>14278900</v>
      </c>
      <c r="AA41" s="77">
        <v>14278900</v>
      </c>
    </row>
    <row r="42" spans="1:27" ht="15" customHeight="1" x14ac:dyDescent="0.25">
      <c r="A42" s="74" t="s">
        <v>223</v>
      </c>
      <c r="B42" s="75" t="s">
        <v>224</v>
      </c>
      <c r="C42" s="76" t="s">
        <v>194</v>
      </c>
      <c r="D42" s="69" t="s">
        <v>263</v>
      </c>
      <c r="E42" s="74" t="s">
        <v>37</v>
      </c>
      <c r="F42" s="74" t="s">
        <v>37</v>
      </c>
      <c r="G42" s="74" t="s">
        <v>43</v>
      </c>
      <c r="H42" s="74" t="s">
        <v>133</v>
      </c>
      <c r="I42" s="74"/>
      <c r="J42" s="74"/>
      <c r="K42" s="74"/>
      <c r="L42" s="74"/>
      <c r="M42" s="74" t="s">
        <v>38</v>
      </c>
      <c r="N42" s="74" t="s">
        <v>39</v>
      </c>
      <c r="O42" s="74" t="s">
        <v>40</v>
      </c>
      <c r="P42" s="75" t="s">
        <v>147</v>
      </c>
      <c r="Q42" s="77">
        <v>6820000</v>
      </c>
      <c r="R42" s="77">
        <v>0</v>
      </c>
      <c r="S42" s="77">
        <v>0</v>
      </c>
      <c r="T42" s="77">
        <v>6820000</v>
      </c>
      <c r="U42" s="77">
        <v>0</v>
      </c>
      <c r="V42" s="77">
        <v>3564900</v>
      </c>
      <c r="W42" s="77">
        <v>3255100</v>
      </c>
      <c r="X42" s="77">
        <v>3564900</v>
      </c>
      <c r="Y42" s="77">
        <v>3564900</v>
      </c>
      <c r="Z42" s="77">
        <v>3564900</v>
      </c>
      <c r="AA42" s="77">
        <v>3564900</v>
      </c>
    </row>
    <row r="43" spans="1:27" ht="15" customHeight="1" x14ac:dyDescent="0.25">
      <c r="A43" s="74" t="s">
        <v>223</v>
      </c>
      <c r="B43" s="75" t="s">
        <v>224</v>
      </c>
      <c r="C43" s="76" t="s">
        <v>195</v>
      </c>
      <c r="D43" s="69" t="s">
        <v>263</v>
      </c>
      <c r="E43" s="74" t="s">
        <v>37</v>
      </c>
      <c r="F43" s="74" t="s">
        <v>37</v>
      </c>
      <c r="G43" s="74" t="s">
        <v>43</v>
      </c>
      <c r="H43" s="74" t="s">
        <v>135</v>
      </c>
      <c r="I43" s="74"/>
      <c r="J43" s="74"/>
      <c r="K43" s="74"/>
      <c r="L43" s="74"/>
      <c r="M43" s="74" t="s">
        <v>38</v>
      </c>
      <c r="N43" s="74" t="s">
        <v>39</v>
      </c>
      <c r="O43" s="74" t="s">
        <v>40</v>
      </c>
      <c r="P43" s="75" t="s">
        <v>148</v>
      </c>
      <c r="Q43" s="77">
        <v>19881000</v>
      </c>
      <c r="R43" s="77">
        <v>0</v>
      </c>
      <c r="S43" s="77">
        <v>0</v>
      </c>
      <c r="T43" s="77">
        <v>19881000</v>
      </c>
      <c r="U43" s="77">
        <v>0</v>
      </c>
      <c r="V43" s="77">
        <v>10710800</v>
      </c>
      <c r="W43" s="77">
        <v>9170200</v>
      </c>
      <c r="X43" s="77">
        <v>10710800</v>
      </c>
      <c r="Y43" s="77">
        <v>10710800</v>
      </c>
      <c r="Z43" s="77">
        <v>10710800</v>
      </c>
      <c r="AA43" s="77">
        <v>10710800</v>
      </c>
    </row>
    <row r="44" spans="1:27" ht="15" customHeight="1" x14ac:dyDescent="0.25">
      <c r="A44" s="74" t="s">
        <v>223</v>
      </c>
      <c r="B44" s="75" t="s">
        <v>224</v>
      </c>
      <c r="C44" s="76" t="s">
        <v>196</v>
      </c>
      <c r="D44" s="69" t="s">
        <v>263</v>
      </c>
      <c r="E44" s="74" t="s">
        <v>37</v>
      </c>
      <c r="F44" s="74" t="s">
        <v>37</v>
      </c>
      <c r="G44" s="74" t="s">
        <v>43</v>
      </c>
      <c r="H44" s="74" t="s">
        <v>137</v>
      </c>
      <c r="I44" s="74"/>
      <c r="J44" s="74"/>
      <c r="K44" s="74"/>
      <c r="L44" s="74"/>
      <c r="M44" s="74" t="s">
        <v>38</v>
      </c>
      <c r="N44" s="74" t="s">
        <v>39</v>
      </c>
      <c r="O44" s="74" t="s">
        <v>40</v>
      </c>
      <c r="P44" s="75" t="s">
        <v>149</v>
      </c>
      <c r="Q44" s="77">
        <v>13256000</v>
      </c>
      <c r="R44" s="77">
        <v>0</v>
      </c>
      <c r="S44" s="77">
        <v>0</v>
      </c>
      <c r="T44" s="77">
        <v>13256000</v>
      </c>
      <c r="U44" s="77">
        <v>0</v>
      </c>
      <c r="V44" s="77">
        <v>7142600</v>
      </c>
      <c r="W44" s="77">
        <v>6113400</v>
      </c>
      <c r="X44" s="77">
        <v>7142600</v>
      </c>
      <c r="Y44" s="77">
        <v>7142600</v>
      </c>
      <c r="Z44" s="77">
        <v>7142600</v>
      </c>
      <c r="AA44" s="77">
        <v>7142600</v>
      </c>
    </row>
    <row r="45" spans="1:27" ht="15" customHeight="1" x14ac:dyDescent="0.25">
      <c r="A45" s="74" t="s">
        <v>223</v>
      </c>
      <c r="B45" s="75" t="s">
        <v>224</v>
      </c>
      <c r="C45" s="76" t="s">
        <v>197</v>
      </c>
      <c r="D45" s="69" t="s">
        <v>263</v>
      </c>
      <c r="E45" s="74" t="s">
        <v>37</v>
      </c>
      <c r="F45" s="74" t="s">
        <v>37</v>
      </c>
      <c r="G45" s="74" t="s">
        <v>46</v>
      </c>
      <c r="H45" s="74" t="s">
        <v>57</v>
      </c>
      <c r="I45" s="74" t="s">
        <v>57</v>
      </c>
      <c r="J45" s="74"/>
      <c r="K45" s="74"/>
      <c r="L45" s="74"/>
      <c r="M45" s="74" t="s">
        <v>38</v>
      </c>
      <c r="N45" s="74" t="s">
        <v>39</v>
      </c>
      <c r="O45" s="74" t="s">
        <v>40</v>
      </c>
      <c r="P45" s="75" t="s">
        <v>150</v>
      </c>
      <c r="Q45" s="77">
        <v>25325370</v>
      </c>
      <c r="R45" s="77">
        <v>0</v>
      </c>
      <c r="S45" s="77">
        <v>0</v>
      </c>
      <c r="T45" s="77">
        <v>25325370</v>
      </c>
      <c r="U45" s="77">
        <v>0</v>
      </c>
      <c r="V45" s="77">
        <v>7127100</v>
      </c>
      <c r="W45" s="77">
        <v>18198270</v>
      </c>
      <c r="X45" s="77">
        <v>7127100</v>
      </c>
      <c r="Y45" s="77">
        <v>7127100</v>
      </c>
      <c r="Z45" s="77">
        <v>7127100</v>
      </c>
      <c r="AA45" s="77">
        <v>7127100</v>
      </c>
    </row>
    <row r="46" spans="1:27" ht="15" customHeight="1" x14ac:dyDescent="0.25">
      <c r="A46" s="74" t="s">
        <v>223</v>
      </c>
      <c r="B46" s="75" t="s">
        <v>224</v>
      </c>
      <c r="C46" s="76" t="s">
        <v>199</v>
      </c>
      <c r="D46" s="69" t="s">
        <v>263</v>
      </c>
      <c r="E46" s="74" t="s">
        <v>37</v>
      </c>
      <c r="F46" s="74" t="s">
        <v>37</v>
      </c>
      <c r="G46" s="74" t="s">
        <v>46</v>
      </c>
      <c r="H46" s="74" t="s">
        <v>57</v>
      </c>
      <c r="I46" s="74" t="s">
        <v>129</v>
      </c>
      <c r="J46" s="74"/>
      <c r="K46" s="74"/>
      <c r="L46" s="74"/>
      <c r="M46" s="74" t="s">
        <v>38</v>
      </c>
      <c r="N46" s="74" t="s">
        <v>39</v>
      </c>
      <c r="O46" s="74" t="s">
        <v>40</v>
      </c>
      <c r="P46" s="75" t="s">
        <v>152</v>
      </c>
      <c r="Q46" s="77">
        <v>1934730</v>
      </c>
      <c r="R46" s="77">
        <v>0</v>
      </c>
      <c r="S46" s="77">
        <v>0</v>
      </c>
      <c r="T46" s="77">
        <v>1934730</v>
      </c>
      <c r="U46" s="77">
        <v>0</v>
      </c>
      <c r="V46" s="77">
        <v>540689</v>
      </c>
      <c r="W46" s="77">
        <v>1394041</v>
      </c>
      <c r="X46" s="77">
        <v>540689</v>
      </c>
      <c r="Y46" s="77">
        <v>540689</v>
      </c>
      <c r="Z46" s="77">
        <v>540689</v>
      </c>
      <c r="AA46" s="77">
        <v>540689</v>
      </c>
    </row>
    <row r="47" spans="1:27" ht="15" customHeight="1" x14ac:dyDescent="0.25">
      <c r="A47" s="74" t="s">
        <v>223</v>
      </c>
      <c r="B47" s="75" t="s">
        <v>224</v>
      </c>
      <c r="C47" s="76" t="s">
        <v>200</v>
      </c>
      <c r="D47" s="69" t="s">
        <v>263</v>
      </c>
      <c r="E47" s="74" t="s">
        <v>37</v>
      </c>
      <c r="F47" s="74" t="s">
        <v>37</v>
      </c>
      <c r="G47" s="74" t="s">
        <v>46</v>
      </c>
      <c r="H47" s="74" t="s">
        <v>60</v>
      </c>
      <c r="I47" s="74"/>
      <c r="J47" s="74"/>
      <c r="K47" s="74"/>
      <c r="L47" s="74"/>
      <c r="M47" s="74" t="s">
        <v>38</v>
      </c>
      <c r="N47" s="74" t="s">
        <v>39</v>
      </c>
      <c r="O47" s="74" t="s">
        <v>40</v>
      </c>
      <c r="P47" s="75" t="s">
        <v>153</v>
      </c>
      <c r="Q47" s="77">
        <v>16936290</v>
      </c>
      <c r="R47" s="77">
        <v>0</v>
      </c>
      <c r="S47" s="77">
        <v>0</v>
      </c>
      <c r="T47" s="77">
        <v>16936290</v>
      </c>
      <c r="U47" s="77">
        <v>0</v>
      </c>
      <c r="V47" s="77">
        <v>14129802</v>
      </c>
      <c r="W47" s="77">
        <v>2806488</v>
      </c>
      <c r="X47" s="77">
        <v>14129802</v>
      </c>
      <c r="Y47" s="77">
        <v>14129802</v>
      </c>
      <c r="Z47" s="77">
        <v>14129802</v>
      </c>
      <c r="AA47" s="77">
        <v>14129802</v>
      </c>
    </row>
    <row r="48" spans="1:27" ht="15" customHeight="1" x14ac:dyDescent="0.25">
      <c r="A48" s="74" t="s">
        <v>223</v>
      </c>
      <c r="B48" s="75" t="s">
        <v>224</v>
      </c>
      <c r="C48" s="76" t="s">
        <v>204</v>
      </c>
      <c r="D48" s="69" t="s">
        <v>263</v>
      </c>
      <c r="E48" s="74" t="s">
        <v>43</v>
      </c>
      <c r="F48" s="74" t="s">
        <v>43</v>
      </c>
      <c r="G48" s="74" t="s">
        <v>43</v>
      </c>
      <c r="H48" s="74" t="s">
        <v>135</v>
      </c>
      <c r="I48" s="74" t="s">
        <v>131</v>
      </c>
      <c r="J48" s="74"/>
      <c r="K48" s="74"/>
      <c r="L48" s="74"/>
      <c r="M48" s="74" t="s">
        <v>38</v>
      </c>
      <c r="N48" s="74" t="s">
        <v>39</v>
      </c>
      <c r="O48" s="74" t="s">
        <v>40</v>
      </c>
      <c r="P48" s="75" t="s">
        <v>158</v>
      </c>
      <c r="Q48" s="77">
        <v>420000</v>
      </c>
      <c r="R48" s="77">
        <v>78400</v>
      </c>
      <c r="S48" s="77">
        <v>0</v>
      </c>
      <c r="T48" s="77">
        <v>498400</v>
      </c>
      <c r="U48" s="77">
        <v>0</v>
      </c>
      <c r="V48" s="77">
        <v>498400</v>
      </c>
      <c r="W48" s="77">
        <v>0</v>
      </c>
      <c r="X48" s="77">
        <v>498400</v>
      </c>
      <c r="Y48" s="77">
        <v>498400</v>
      </c>
      <c r="Z48" s="77">
        <v>498400</v>
      </c>
      <c r="AA48" s="77">
        <v>498400</v>
      </c>
    </row>
    <row r="49" spans="1:27" ht="15" customHeight="1" x14ac:dyDescent="0.25">
      <c r="A49" s="74" t="s">
        <v>223</v>
      </c>
      <c r="B49" s="75" t="s">
        <v>224</v>
      </c>
      <c r="C49" s="76" t="s">
        <v>205</v>
      </c>
      <c r="D49" s="69" t="s">
        <v>263</v>
      </c>
      <c r="E49" s="74" t="s">
        <v>43</v>
      </c>
      <c r="F49" s="74" t="s">
        <v>43</v>
      </c>
      <c r="G49" s="74" t="s">
        <v>43</v>
      </c>
      <c r="H49" s="74" t="s">
        <v>135</v>
      </c>
      <c r="I49" s="74" t="s">
        <v>140</v>
      </c>
      <c r="J49" s="74"/>
      <c r="K49" s="74"/>
      <c r="L49" s="74"/>
      <c r="M49" s="74" t="s">
        <v>38</v>
      </c>
      <c r="N49" s="74" t="s">
        <v>39</v>
      </c>
      <c r="O49" s="74" t="s">
        <v>40</v>
      </c>
      <c r="P49" s="75" t="s">
        <v>159</v>
      </c>
      <c r="Q49" s="77">
        <v>92000000</v>
      </c>
      <c r="R49" s="77">
        <v>0</v>
      </c>
      <c r="S49" s="77">
        <v>0</v>
      </c>
      <c r="T49" s="77">
        <v>92000000</v>
      </c>
      <c r="U49" s="77">
        <v>0</v>
      </c>
      <c r="V49" s="77">
        <v>92000000</v>
      </c>
      <c r="W49" s="77">
        <v>0</v>
      </c>
      <c r="X49" s="77">
        <v>43717963</v>
      </c>
      <c r="Y49" s="77">
        <v>43717963</v>
      </c>
      <c r="Z49" s="77">
        <v>43717963</v>
      </c>
      <c r="AA49" s="77">
        <v>43717963</v>
      </c>
    </row>
    <row r="50" spans="1:27" ht="15" customHeight="1" x14ac:dyDescent="0.25">
      <c r="A50" s="74" t="s">
        <v>223</v>
      </c>
      <c r="B50" s="75" t="s">
        <v>224</v>
      </c>
      <c r="C50" s="76" t="s">
        <v>206</v>
      </c>
      <c r="D50" s="69" t="s">
        <v>263</v>
      </c>
      <c r="E50" s="74" t="s">
        <v>43</v>
      </c>
      <c r="F50" s="74" t="s">
        <v>43</v>
      </c>
      <c r="G50" s="74" t="s">
        <v>43</v>
      </c>
      <c r="H50" s="74" t="s">
        <v>137</v>
      </c>
      <c r="I50" s="74" t="s">
        <v>57</v>
      </c>
      <c r="J50" s="74"/>
      <c r="K50" s="74"/>
      <c r="L50" s="74"/>
      <c r="M50" s="74" t="s">
        <v>38</v>
      </c>
      <c r="N50" s="74" t="s">
        <v>39</v>
      </c>
      <c r="O50" s="74" t="s">
        <v>40</v>
      </c>
      <c r="P50" s="75" t="s">
        <v>160</v>
      </c>
      <c r="Q50" s="77">
        <v>69618645</v>
      </c>
      <c r="R50" s="77">
        <v>0</v>
      </c>
      <c r="S50" s="77">
        <v>69618645</v>
      </c>
      <c r="T50" s="77">
        <v>0</v>
      </c>
      <c r="U50" s="77">
        <v>0</v>
      </c>
      <c r="V50" s="77">
        <v>0</v>
      </c>
      <c r="W50" s="77">
        <v>0</v>
      </c>
      <c r="X50" s="77">
        <v>0</v>
      </c>
      <c r="Y50" s="77">
        <v>0</v>
      </c>
      <c r="Z50" s="77">
        <v>0</v>
      </c>
      <c r="AA50" s="77">
        <v>0</v>
      </c>
    </row>
    <row r="51" spans="1:27" ht="15" customHeight="1" x14ac:dyDescent="0.25">
      <c r="A51" s="74" t="s">
        <v>223</v>
      </c>
      <c r="B51" s="75" t="s">
        <v>224</v>
      </c>
      <c r="C51" s="76" t="s">
        <v>109</v>
      </c>
      <c r="D51" s="69" t="s">
        <v>263</v>
      </c>
      <c r="E51" s="74" t="s">
        <v>43</v>
      </c>
      <c r="F51" s="74" t="s">
        <v>43</v>
      </c>
      <c r="G51" s="74" t="s">
        <v>43</v>
      </c>
      <c r="H51" s="74" t="s">
        <v>137</v>
      </c>
      <c r="I51" s="74" t="s">
        <v>60</v>
      </c>
      <c r="J51" s="74"/>
      <c r="K51" s="74"/>
      <c r="L51" s="74"/>
      <c r="M51" s="74" t="s">
        <v>38</v>
      </c>
      <c r="N51" s="74" t="s">
        <v>39</v>
      </c>
      <c r="O51" s="74" t="s">
        <v>40</v>
      </c>
      <c r="P51" s="75" t="s">
        <v>161</v>
      </c>
      <c r="Q51" s="77">
        <v>69618645</v>
      </c>
      <c r="R51" s="77">
        <v>9336630</v>
      </c>
      <c r="S51" s="77">
        <v>0</v>
      </c>
      <c r="T51" s="77">
        <v>78955275</v>
      </c>
      <c r="U51" s="77">
        <v>0</v>
      </c>
      <c r="V51" s="77">
        <v>78955275</v>
      </c>
      <c r="W51" s="77">
        <v>0</v>
      </c>
      <c r="X51" s="77">
        <v>64234800</v>
      </c>
      <c r="Y51" s="77">
        <v>38808525</v>
      </c>
      <c r="Z51" s="77">
        <v>38808525</v>
      </c>
      <c r="AA51" s="77">
        <v>38808525</v>
      </c>
    </row>
    <row r="52" spans="1:27" ht="15" customHeight="1" x14ac:dyDescent="0.25">
      <c r="A52" s="74" t="s">
        <v>223</v>
      </c>
      <c r="B52" s="75" t="s">
        <v>224</v>
      </c>
      <c r="C52" s="76" t="s">
        <v>208</v>
      </c>
      <c r="D52" s="69" t="s">
        <v>263</v>
      </c>
      <c r="E52" s="74" t="s">
        <v>43</v>
      </c>
      <c r="F52" s="74" t="s">
        <v>43</v>
      </c>
      <c r="G52" s="74" t="s">
        <v>43</v>
      </c>
      <c r="H52" s="74" t="s">
        <v>139</v>
      </c>
      <c r="I52" s="74" t="s">
        <v>131</v>
      </c>
      <c r="J52" s="74"/>
      <c r="K52" s="74"/>
      <c r="L52" s="74"/>
      <c r="M52" s="74" t="s">
        <v>38</v>
      </c>
      <c r="N52" s="74" t="s">
        <v>39</v>
      </c>
      <c r="O52" s="74" t="s">
        <v>40</v>
      </c>
      <c r="P52" s="75" t="s">
        <v>163</v>
      </c>
      <c r="Q52" s="77">
        <v>9000000</v>
      </c>
      <c r="R52" s="77">
        <v>0</v>
      </c>
      <c r="S52" s="77">
        <v>0</v>
      </c>
      <c r="T52" s="77">
        <v>9000000</v>
      </c>
      <c r="U52" s="77">
        <v>0</v>
      </c>
      <c r="V52" s="77">
        <v>9000000</v>
      </c>
      <c r="W52" s="77">
        <v>0</v>
      </c>
      <c r="X52" s="77">
        <v>2536328</v>
      </c>
      <c r="Y52" s="77">
        <v>2536328</v>
      </c>
      <c r="Z52" s="77">
        <v>2536328</v>
      </c>
      <c r="AA52" s="77">
        <v>2536328</v>
      </c>
    </row>
    <row r="53" spans="1:27" ht="15" customHeight="1" x14ac:dyDescent="0.25">
      <c r="A53" s="74" t="s">
        <v>223</v>
      </c>
      <c r="B53" s="75" t="s">
        <v>224</v>
      </c>
      <c r="C53" s="76" t="s">
        <v>209</v>
      </c>
      <c r="D53" s="69" t="s">
        <v>263</v>
      </c>
      <c r="E53" s="74" t="s">
        <v>43</v>
      </c>
      <c r="F53" s="74" t="s">
        <v>43</v>
      </c>
      <c r="G53" s="74" t="s">
        <v>43</v>
      </c>
      <c r="H53" s="74" t="s">
        <v>140</v>
      </c>
      <c r="I53" s="74" t="s">
        <v>131</v>
      </c>
      <c r="J53" s="74"/>
      <c r="K53" s="74"/>
      <c r="L53" s="74"/>
      <c r="M53" s="74" t="s">
        <v>38</v>
      </c>
      <c r="N53" s="74" t="s">
        <v>39</v>
      </c>
      <c r="O53" s="74" t="s">
        <v>40</v>
      </c>
      <c r="P53" s="75" t="s">
        <v>164</v>
      </c>
      <c r="Q53" s="77">
        <v>3000000</v>
      </c>
      <c r="R53" s="77">
        <v>0</v>
      </c>
      <c r="S53" s="77">
        <v>0</v>
      </c>
      <c r="T53" s="77">
        <v>3000000</v>
      </c>
      <c r="U53" s="77">
        <v>0</v>
      </c>
      <c r="V53" s="77">
        <v>3000000</v>
      </c>
      <c r="W53" s="77">
        <v>0</v>
      </c>
      <c r="X53" s="77">
        <v>2349376</v>
      </c>
      <c r="Y53" s="77">
        <v>2349376</v>
      </c>
      <c r="Z53" s="77">
        <v>2349376</v>
      </c>
      <c r="AA53" s="77">
        <v>2349376</v>
      </c>
    </row>
    <row r="54" spans="1:27" ht="15" customHeight="1" x14ac:dyDescent="0.25">
      <c r="A54" s="74" t="s">
        <v>223</v>
      </c>
      <c r="B54" s="75" t="s">
        <v>224</v>
      </c>
      <c r="C54" s="76" t="s">
        <v>210</v>
      </c>
      <c r="D54" s="69" t="s">
        <v>263</v>
      </c>
      <c r="E54" s="74" t="s">
        <v>43</v>
      </c>
      <c r="F54" s="74" t="s">
        <v>43</v>
      </c>
      <c r="G54" s="74" t="s">
        <v>43</v>
      </c>
      <c r="H54" s="74" t="s">
        <v>142</v>
      </c>
      <c r="I54" s="74"/>
      <c r="J54" s="74"/>
      <c r="K54" s="74"/>
      <c r="L54" s="74"/>
      <c r="M54" s="74" t="s">
        <v>38</v>
      </c>
      <c r="N54" s="74" t="s">
        <v>39</v>
      </c>
      <c r="O54" s="74" t="s">
        <v>40</v>
      </c>
      <c r="P54" s="75" t="s">
        <v>165</v>
      </c>
      <c r="Q54" s="77">
        <v>0</v>
      </c>
      <c r="R54" s="77">
        <v>1542943</v>
      </c>
      <c r="S54" s="77">
        <v>0</v>
      </c>
      <c r="T54" s="77">
        <v>1542943</v>
      </c>
      <c r="U54" s="77">
        <v>0</v>
      </c>
      <c r="V54" s="77">
        <v>1542943</v>
      </c>
      <c r="W54" s="77">
        <v>0</v>
      </c>
      <c r="X54" s="77">
        <v>1542943</v>
      </c>
      <c r="Y54" s="77">
        <v>1542943</v>
      </c>
      <c r="Z54" s="77">
        <v>1542943</v>
      </c>
      <c r="AA54" s="77">
        <v>1542943</v>
      </c>
    </row>
    <row r="55" spans="1:27" ht="15" customHeight="1" x14ac:dyDescent="0.25">
      <c r="A55" s="74" t="s">
        <v>223</v>
      </c>
      <c r="B55" s="75" t="s">
        <v>224</v>
      </c>
      <c r="C55" s="76" t="s">
        <v>211</v>
      </c>
      <c r="D55" s="69" t="s">
        <v>263</v>
      </c>
      <c r="E55" s="74" t="s">
        <v>46</v>
      </c>
      <c r="F55" s="74" t="s">
        <v>53</v>
      </c>
      <c r="G55" s="74" t="s">
        <v>43</v>
      </c>
      <c r="H55" s="74" t="s">
        <v>54</v>
      </c>
      <c r="I55" s="74" t="s">
        <v>57</v>
      </c>
      <c r="J55" s="74"/>
      <c r="K55" s="74"/>
      <c r="L55" s="74"/>
      <c r="M55" s="74" t="s">
        <v>38</v>
      </c>
      <c r="N55" s="74" t="s">
        <v>39</v>
      </c>
      <c r="O55" s="74" t="s">
        <v>40</v>
      </c>
      <c r="P55" s="75" t="s">
        <v>166</v>
      </c>
      <c r="Q55" s="77">
        <v>0</v>
      </c>
      <c r="R55" s="77">
        <v>1249553</v>
      </c>
      <c r="S55" s="77">
        <v>0</v>
      </c>
      <c r="T55" s="77">
        <v>1249553</v>
      </c>
      <c r="U55" s="77">
        <v>0</v>
      </c>
      <c r="V55" s="77">
        <v>1249553</v>
      </c>
      <c r="W55" s="77">
        <v>0</v>
      </c>
      <c r="X55" s="77">
        <v>1249553</v>
      </c>
      <c r="Y55" s="77">
        <v>1249553</v>
      </c>
      <c r="Z55" s="77">
        <v>1249553</v>
      </c>
      <c r="AA55" s="77">
        <v>1249553</v>
      </c>
    </row>
    <row r="56" spans="1:27" ht="15" customHeight="1" x14ac:dyDescent="0.25">
      <c r="A56" s="74" t="s">
        <v>223</v>
      </c>
      <c r="B56" s="75" t="s">
        <v>224</v>
      </c>
      <c r="C56" s="76" t="s">
        <v>213</v>
      </c>
      <c r="D56" s="69" t="s">
        <v>263</v>
      </c>
      <c r="E56" s="74" t="s">
        <v>63</v>
      </c>
      <c r="F56" s="74" t="s">
        <v>37</v>
      </c>
      <c r="G56" s="74" t="s">
        <v>43</v>
      </c>
      <c r="H56" s="74" t="s">
        <v>57</v>
      </c>
      <c r="I56" s="74"/>
      <c r="J56" s="74"/>
      <c r="K56" s="74"/>
      <c r="L56" s="74"/>
      <c r="M56" s="74" t="s">
        <v>38</v>
      </c>
      <c r="N56" s="74" t="s">
        <v>39</v>
      </c>
      <c r="O56" s="74" t="s">
        <v>40</v>
      </c>
      <c r="P56" s="75" t="s">
        <v>168</v>
      </c>
      <c r="Q56" s="77">
        <v>0</v>
      </c>
      <c r="R56" s="77">
        <v>52388004</v>
      </c>
      <c r="S56" s="77">
        <v>0</v>
      </c>
      <c r="T56" s="77">
        <v>52388004</v>
      </c>
      <c r="U56" s="77">
        <v>0</v>
      </c>
      <c r="V56" s="77">
        <v>52388004</v>
      </c>
      <c r="W56" s="77">
        <v>0</v>
      </c>
      <c r="X56" s="77">
        <v>52388004</v>
      </c>
      <c r="Y56" s="77">
        <v>52388004</v>
      </c>
      <c r="Z56" s="77">
        <v>52388004</v>
      </c>
      <c r="AA56" s="77">
        <v>52388004</v>
      </c>
    </row>
    <row r="57" spans="1:27" ht="15" customHeight="1" x14ac:dyDescent="0.25">
      <c r="A57" s="74" t="s">
        <v>223</v>
      </c>
      <c r="B57" s="75" t="s">
        <v>224</v>
      </c>
      <c r="C57" s="76" t="s">
        <v>214</v>
      </c>
      <c r="D57" s="69" t="s">
        <v>263</v>
      </c>
      <c r="E57" s="74" t="s">
        <v>63</v>
      </c>
      <c r="F57" s="74" t="s">
        <v>37</v>
      </c>
      <c r="G57" s="74" t="s">
        <v>43</v>
      </c>
      <c r="H57" s="74" t="s">
        <v>129</v>
      </c>
      <c r="I57" s="74"/>
      <c r="J57" s="74"/>
      <c r="K57" s="74"/>
      <c r="L57" s="74"/>
      <c r="M57" s="74" t="s">
        <v>50</v>
      </c>
      <c r="N57" s="74" t="s">
        <v>51</v>
      </c>
      <c r="O57" s="74" t="s">
        <v>40</v>
      </c>
      <c r="P57" s="75" t="s">
        <v>169</v>
      </c>
      <c r="Q57" s="77">
        <v>0</v>
      </c>
      <c r="R57" s="77">
        <v>6164000</v>
      </c>
      <c r="S57" s="77">
        <v>0</v>
      </c>
      <c r="T57" s="77">
        <v>6164000</v>
      </c>
      <c r="U57" s="77">
        <v>0</v>
      </c>
      <c r="V57" s="77">
        <v>6164000</v>
      </c>
      <c r="W57" s="77">
        <v>0</v>
      </c>
      <c r="X57" s="77">
        <v>6164000</v>
      </c>
      <c r="Y57" s="77">
        <v>6164000</v>
      </c>
      <c r="Z57" s="77">
        <v>6164000</v>
      </c>
      <c r="AA57" s="77">
        <v>6164000</v>
      </c>
    </row>
    <row r="58" spans="1:27" ht="15" customHeight="1" x14ac:dyDescent="0.25">
      <c r="A58" s="74" t="s">
        <v>225</v>
      </c>
      <c r="B58" s="75" t="s">
        <v>226</v>
      </c>
      <c r="C58" s="76" t="s">
        <v>183</v>
      </c>
      <c r="D58" s="69" t="s">
        <v>263</v>
      </c>
      <c r="E58" s="74" t="s">
        <v>37</v>
      </c>
      <c r="F58" s="74" t="s">
        <v>37</v>
      </c>
      <c r="G58" s="74" t="s">
        <v>37</v>
      </c>
      <c r="H58" s="74" t="s">
        <v>57</v>
      </c>
      <c r="I58" s="74" t="s">
        <v>57</v>
      </c>
      <c r="J58" s="74"/>
      <c r="K58" s="74"/>
      <c r="L58" s="74"/>
      <c r="M58" s="74" t="s">
        <v>38</v>
      </c>
      <c r="N58" s="74" t="s">
        <v>39</v>
      </c>
      <c r="O58" s="74" t="s">
        <v>40</v>
      </c>
      <c r="P58" s="75" t="s">
        <v>128</v>
      </c>
      <c r="Q58" s="77">
        <v>854889000</v>
      </c>
      <c r="R58" s="77">
        <v>0</v>
      </c>
      <c r="S58" s="77">
        <v>0</v>
      </c>
      <c r="T58" s="77">
        <v>854889000</v>
      </c>
      <c r="U58" s="77">
        <v>0</v>
      </c>
      <c r="V58" s="77">
        <v>446756406</v>
      </c>
      <c r="W58" s="77">
        <v>408132594</v>
      </c>
      <c r="X58" s="77">
        <v>446756406</v>
      </c>
      <c r="Y58" s="77">
        <v>446756406</v>
      </c>
      <c r="Z58" s="77">
        <v>446756406</v>
      </c>
      <c r="AA58" s="77">
        <v>446756406</v>
      </c>
    </row>
    <row r="59" spans="1:27" ht="15" customHeight="1" x14ac:dyDescent="0.25">
      <c r="A59" s="74" t="s">
        <v>225</v>
      </c>
      <c r="B59" s="75" t="s">
        <v>226</v>
      </c>
      <c r="C59" s="76" t="s">
        <v>185</v>
      </c>
      <c r="D59" s="69" t="s">
        <v>263</v>
      </c>
      <c r="E59" s="74" t="s">
        <v>37</v>
      </c>
      <c r="F59" s="74" t="s">
        <v>37</v>
      </c>
      <c r="G59" s="74" t="s">
        <v>37</v>
      </c>
      <c r="H59" s="74" t="s">
        <v>57</v>
      </c>
      <c r="I59" s="74" t="s">
        <v>131</v>
      </c>
      <c r="J59" s="74"/>
      <c r="K59" s="74"/>
      <c r="L59" s="74"/>
      <c r="M59" s="74" t="s">
        <v>38</v>
      </c>
      <c r="N59" s="74" t="s">
        <v>39</v>
      </c>
      <c r="O59" s="74" t="s">
        <v>40</v>
      </c>
      <c r="P59" s="75" t="s">
        <v>132</v>
      </c>
      <c r="Q59" s="77">
        <v>20943000</v>
      </c>
      <c r="R59" s="77">
        <v>0</v>
      </c>
      <c r="S59" s="77">
        <v>0</v>
      </c>
      <c r="T59" s="77">
        <v>20943000</v>
      </c>
      <c r="U59" s="77">
        <v>0</v>
      </c>
      <c r="V59" s="77">
        <v>10858985</v>
      </c>
      <c r="W59" s="77">
        <v>10084015</v>
      </c>
      <c r="X59" s="77">
        <v>10858985</v>
      </c>
      <c r="Y59" s="77">
        <v>10858985</v>
      </c>
      <c r="Z59" s="77">
        <v>10858985</v>
      </c>
      <c r="AA59" s="77">
        <v>10858985</v>
      </c>
    </row>
    <row r="60" spans="1:27" ht="15" customHeight="1" x14ac:dyDescent="0.25">
      <c r="A60" s="74" t="s">
        <v>225</v>
      </c>
      <c r="B60" s="75" t="s">
        <v>226</v>
      </c>
      <c r="C60" s="76" t="s">
        <v>186</v>
      </c>
      <c r="D60" s="69" t="s">
        <v>263</v>
      </c>
      <c r="E60" s="74" t="s">
        <v>37</v>
      </c>
      <c r="F60" s="74" t="s">
        <v>37</v>
      </c>
      <c r="G60" s="74" t="s">
        <v>37</v>
      </c>
      <c r="H60" s="74" t="s">
        <v>57</v>
      </c>
      <c r="I60" s="74" t="s">
        <v>133</v>
      </c>
      <c r="J60" s="74"/>
      <c r="K60" s="74"/>
      <c r="L60" s="74"/>
      <c r="M60" s="74" t="s">
        <v>38</v>
      </c>
      <c r="N60" s="74" t="s">
        <v>39</v>
      </c>
      <c r="O60" s="74" t="s">
        <v>40</v>
      </c>
      <c r="P60" s="75" t="s">
        <v>134</v>
      </c>
      <c r="Q60" s="77">
        <v>30527000</v>
      </c>
      <c r="R60" s="77">
        <v>0</v>
      </c>
      <c r="S60" s="77">
        <v>0</v>
      </c>
      <c r="T60" s="77">
        <v>30527000</v>
      </c>
      <c r="U60" s="77">
        <v>0</v>
      </c>
      <c r="V60" s="77">
        <v>16895483</v>
      </c>
      <c r="W60" s="77">
        <v>13631517</v>
      </c>
      <c r="X60" s="77">
        <v>16895483</v>
      </c>
      <c r="Y60" s="77">
        <v>16895483</v>
      </c>
      <c r="Z60" s="77">
        <v>16895483</v>
      </c>
      <c r="AA60" s="77">
        <v>16895483</v>
      </c>
    </row>
    <row r="61" spans="1:27" ht="15" customHeight="1" x14ac:dyDescent="0.25">
      <c r="A61" s="74" t="s">
        <v>225</v>
      </c>
      <c r="B61" s="75" t="s">
        <v>226</v>
      </c>
      <c r="C61" s="76" t="s">
        <v>187</v>
      </c>
      <c r="D61" s="69" t="s">
        <v>263</v>
      </c>
      <c r="E61" s="74" t="s">
        <v>37</v>
      </c>
      <c r="F61" s="74" t="s">
        <v>37</v>
      </c>
      <c r="G61" s="74" t="s">
        <v>37</v>
      </c>
      <c r="H61" s="74" t="s">
        <v>57</v>
      </c>
      <c r="I61" s="74" t="s">
        <v>135</v>
      </c>
      <c r="J61" s="74"/>
      <c r="K61" s="74"/>
      <c r="L61" s="74"/>
      <c r="M61" s="74" t="s">
        <v>38</v>
      </c>
      <c r="N61" s="74" t="s">
        <v>39</v>
      </c>
      <c r="O61" s="74" t="s">
        <v>40</v>
      </c>
      <c r="P61" s="75" t="s">
        <v>136</v>
      </c>
      <c r="Q61" s="77">
        <v>82110000</v>
      </c>
      <c r="R61" s="77">
        <v>7762418</v>
      </c>
      <c r="S61" s="77">
        <v>0</v>
      </c>
      <c r="T61" s="77">
        <v>89872418</v>
      </c>
      <c r="U61" s="77">
        <v>0</v>
      </c>
      <c r="V61" s="77">
        <v>89872416</v>
      </c>
      <c r="W61" s="77">
        <v>2</v>
      </c>
      <c r="X61" s="77">
        <v>89872416</v>
      </c>
      <c r="Y61" s="77">
        <v>89872416</v>
      </c>
      <c r="Z61" s="77">
        <v>89872416</v>
      </c>
      <c r="AA61" s="77">
        <v>89872416</v>
      </c>
    </row>
    <row r="62" spans="1:27" ht="15" customHeight="1" x14ac:dyDescent="0.25">
      <c r="A62" s="74" t="s">
        <v>225</v>
      </c>
      <c r="B62" s="75" t="s">
        <v>226</v>
      </c>
      <c r="C62" s="76" t="s">
        <v>188</v>
      </c>
      <c r="D62" s="69" t="s">
        <v>263</v>
      </c>
      <c r="E62" s="74" t="s">
        <v>37</v>
      </c>
      <c r="F62" s="74" t="s">
        <v>37</v>
      </c>
      <c r="G62" s="74" t="s">
        <v>37</v>
      </c>
      <c r="H62" s="74" t="s">
        <v>57</v>
      </c>
      <c r="I62" s="74" t="s">
        <v>137</v>
      </c>
      <c r="J62" s="74"/>
      <c r="K62" s="74"/>
      <c r="L62" s="74"/>
      <c r="M62" s="74" t="s">
        <v>38</v>
      </c>
      <c r="N62" s="74" t="s">
        <v>39</v>
      </c>
      <c r="O62" s="74" t="s">
        <v>40</v>
      </c>
      <c r="P62" s="75" t="s">
        <v>138</v>
      </c>
      <c r="Q62" s="77">
        <v>32592000</v>
      </c>
      <c r="R62" s="77">
        <v>0</v>
      </c>
      <c r="S62" s="77">
        <v>0</v>
      </c>
      <c r="T62" s="77">
        <v>32592000</v>
      </c>
      <c r="U62" s="77">
        <v>0</v>
      </c>
      <c r="V62" s="77">
        <v>19162806</v>
      </c>
      <c r="W62" s="77">
        <v>13429194</v>
      </c>
      <c r="X62" s="77">
        <v>19162806</v>
      </c>
      <c r="Y62" s="77">
        <v>19162806</v>
      </c>
      <c r="Z62" s="77">
        <v>19162806</v>
      </c>
      <c r="AA62" s="77">
        <v>19162806</v>
      </c>
    </row>
    <row r="63" spans="1:27" ht="15" customHeight="1" x14ac:dyDescent="0.25">
      <c r="A63" s="74" t="s">
        <v>225</v>
      </c>
      <c r="B63" s="75" t="s">
        <v>226</v>
      </c>
      <c r="C63" s="76" t="s">
        <v>189</v>
      </c>
      <c r="D63" s="69" t="s">
        <v>263</v>
      </c>
      <c r="E63" s="74" t="s">
        <v>37</v>
      </c>
      <c r="F63" s="74" t="s">
        <v>37</v>
      </c>
      <c r="G63" s="74" t="s">
        <v>37</v>
      </c>
      <c r="H63" s="74" t="s">
        <v>57</v>
      </c>
      <c r="I63" s="74" t="s">
        <v>140</v>
      </c>
      <c r="J63" s="74"/>
      <c r="K63" s="74"/>
      <c r="L63" s="74"/>
      <c r="M63" s="74" t="s">
        <v>38</v>
      </c>
      <c r="N63" s="74" t="s">
        <v>39</v>
      </c>
      <c r="O63" s="74" t="s">
        <v>40</v>
      </c>
      <c r="P63" s="75" t="s">
        <v>141</v>
      </c>
      <c r="Q63" s="77">
        <v>107650000</v>
      </c>
      <c r="R63" s="77">
        <v>0</v>
      </c>
      <c r="S63" s="77">
        <v>0</v>
      </c>
      <c r="T63" s="77">
        <v>107650000</v>
      </c>
      <c r="U63" s="77">
        <v>0</v>
      </c>
      <c r="V63" s="77">
        <v>0</v>
      </c>
      <c r="W63" s="77">
        <v>107650000</v>
      </c>
      <c r="X63" s="77">
        <v>0</v>
      </c>
      <c r="Y63" s="77">
        <v>0</v>
      </c>
      <c r="Z63" s="77">
        <v>0</v>
      </c>
      <c r="AA63" s="77">
        <v>0</v>
      </c>
    </row>
    <row r="64" spans="1:27" ht="15" customHeight="1" x14ac:dyDescent="0.25">
      <c r="A64" s="74" t="s">
        <v>225</v>
      </c>
      <c r="B64" s="75" t="s">
        <v>226</v>
      </c>
      <c r="C64" s="76" t="s">
        <v>190</v>
      </c>
      <c r="D64" s="69" t="s">
        <v>263</v>
      </c>
      <c r="E64" s="74" t="s">
        <v>37</v>
      </c>
      <c r="F64" s="74" t="s">
        <v>37</v>
      </c>
      <c r="G64" s="74" t="s">
        <v>37</v>
      </c>
      <c r="H64" s="74" t="s">
        <v>57</v>
      </c>
      <c r="I64" s="74" t="s">
        <v>142</v>
      </c>
      <c r="J64" s="74"/>
      <c r="K64" s="74"/>
      <c r="L64" s="74"/>
      <c r="M64" s="74" t="s">
        <v>38</v>
      </c>
      <c r="N64" s="74" t="s">
        <v>39</v>
      </c>
      <c r="O64" s="74" t="s">
        <v>40</v>
      </c>
      <c r="P64" s="75" t="s">
        <v>143</v>
      </c>
      <c r="Q64" s="77">
        <v>46409000</v>
      </c>
      <c r="R64" s="77">
        <v>0</v>
      </c>
      <c r="S64" s="77">
        <v>0</v>
      </c>
      <c r="T64" s="77">
        <v>46409000</v>
      </c>
      <c r="U64" s="77">
        <v>0</v>
      </c>
      <c r="V64" s="77">
        <v>31212280</v>
      </c>
      <c r="W64" s="77">
        <v>15196720</v>
      </c>
      <c r="X64" s="77">
        <v>31212280</v>
      </c>
      <c r="Y64" s="77">
        <v>31212280</v>
      </c>
      <c r="Z64" s="77">
        <v>31212280</v>
      </c>
      <c r="AA64" s="77">
        <v>31212280</v>
      </c>
    </row>
    <row r="65" spans="1:27" ht="15" customHeight="1" x14ac:dyDescent="0.25">
      <c r="A65" s="74" t="s">
        <v>225</v>
      </c>
      <c r="B65" s="75" t="s">
        <v>226</v>
      </c>
      <c r="C65" s="76" t="s">
        <v>191</v>
      </c>
      <c r="D65" s="69" t="s">
        <v>263</v>
      </c>
      <c r="E65" s="74" t="s">
        <v>37</v>
      </c>
      <c r="F65" s="74" t="s">
        <v>37</v>
      </c>
      <c r="G65" s="74" t="s">
        <v>43</v>
      </c>
      <c r="H65" s="74" t="s">
        <v>57</v>
      </c>
      <c r="I65" s="74"/>
      <c r="J65" s="74"/>
      <c r="K65" s="74"/>
      <c r="L65" s="74"/>
      <c r="M65" s="74" t="s">
        <v>38</v>
      </c>
      <c r="N65" s="74" t="s">
        <v>39</v>
      </c>
      <c r="O65" s="74" t="s">
        <v>40</v>
      </c>
      <c r="P65" s="75" t="s">
        <v>144</v>
      </c>
      <c r="Q65" s="77">
        <v>111547000</v>
      </c>
      <c r="R65" s="77">
        <v>0</v>
      </c>
      <c r="S65" s="77">
        <v>0</v>
      </c>
      <c r="T65" s="77">
        <v>111547000</v>
      </c>
      <c r="U65" s="77">
        <v>0</v>
      </c>
      <c r="V65" s="77">
        <v>52004035</v>
      </c>
      <c r="W65" s="77">
        <v>59542965</v>
      </c>
      <c r="X65" s="77">
        <v>52004035</v>
      </c>
      <c r="Y65" s="77">
        <v>52004035</v>
      </c>
      <c r="Z65" s="77">
        <v>52004035</v>
      </c>
      <c r="AA65" s="77">
        <v>52004035</v>
      </c>
    </row>
    <row r="66" spans="1:27" ht="15" customHeight="1" x14ac:dyDescent="0.25">
      <c r="A66" s="74" t="s">
        <v>225</v>
      </c>
      <c r="B66" s="75" t="s">
        <v>226</v>
      </c>
      <c r="C66" s="76" t="s">
        <v>192</v>
      </c>
      <c r="D66" s="69" t="s">
        <v>263</v>
      </c>
      <c r="E66" s="74" t="s">
        <v>37</v>
      </c>
      <c r="F66" s="74" t="s">
        <v>37</v>
      </c>
      <c r="G66" s="74" t="s">
        <v>43</v>
      </c>
      <c r="H66" s="74" t="s">
        <v>60</v>
      </c>
      <c r="I66" s="74"/>
      <c r="J66" s="74"/>
      <c r="K66" s="74"/>
      <c r="L66" s="74"/>
      <c r="M66" s="74" t="s">
        <v>38</v>
      </c>
      <c r="N66" s="74" t="s">
        <v>39</v>
      </c>
      <c r="O66" s="74" t="s">
        <v>40</v>
      </c>
      <c r="P66" s="75" t="s">
        <v>145</v>
      </c>
      <c r="Q66" s="77">
        <v>79013000</v>
      </c>
      <c r="R66" s="77">
        <v>0</v>
      </c>
      <c r="S66" s="77">
        <v>0</v>
      </c>
      <c r="T66" s="77">
        <v>79013000</v>
      </c>
      <c r="U66" s="77">
        <v>0</v>
      </c>
      <c r="V66" s="77">
        <v>42849865</v>
      </c>
      <c r="W66" s="77">
        <v>36163135</v>
      </c>
      <c r="X66" s="77">
        <v>42849865</v>
      </c>
      <c r="Y66" s="77">
        <v>42849865</v>
      </c>
      <c r="Z66" s="77">
        <v>42849865</v>
      </c>
      <c r="AA66" s="77">
        <v>42849865</v>
      </c>
    </row>
    <row r="67" spans="1:27" ht="15" customHeight="1" x14ac:dyDescent="0.25">
      <c r="A67" s="74" t="s">
        <v>225</v>
      </c>
      <c r="B67" s="75" t="s">
        <v>226</v>
      </c>
      <c r="C67" s="76" t="s">
        <v>193</v>
      </c>
      <c r="D67" s="69" t="s">
        <v>263</v>
      </c>
      <c r="E67" s="74" t="s">
        <v>37</v>
      </c>
      <c r="F67" s="74" t="s">
        <v>37</v>
      </c>
      <c r="G67" s="74" t="s">
        <v>43</v>
      </c>
      <c r="H67" s="74" t="s">
        <v>131</v>
      </c>
      <c r="I67" s="74"/>
      <c r="J67" s="74"/>
      <c r="K67" s="74"/>
      <c r="L67" s="74"/>
      <c r="M67" s="74" t="s">
        <v>38</v>
      </c>
      <c r="N67" s="74" t="s">
        <v>39</v>
      </c>
      <c r="O67" s="74" t="s">
        <v>40</v>
      </c>
      <c r="P67" s="75" t="s">
        <v>146</v>
      </c>
      <c r="Q67" s="77">
        <v>49240000</v>
      </c>
      <c r="R67" s="77">
        <v>0</v>
      </c>
      <c r="S67" s="77">
        <v>0</v>
      </c>
      <c r="T67" s="77">
        <v>49240000</v>
      </c>
      <c r="U67" s="77">
        <v>0</v>
      </c>
      <c r="V67" s="77">
        <v>26113800</v>
      </c>
      <c r="W67" s="77">
        <v>23126200</v>
      </c>
      <c r="X67" s="77">
        <v>26113800</v>
      </c>
      <c r="Y67" s="77">
        <v>26113800</v>
      </c>
      <c r="Z67" s="77">
        <v>26113800</v>
      </c>
      <c r="AA67" s="77">
        <v>26113800</v>
      </c>
    </row>
    <row r="68" spans="1:27" ht="15" customHeight="1" x14ac:dyDescent="0.25">
      <c r="A68" s="74" t="s">
        <v>225</v>
      </c>
      <c r="B68" s="75" t="s">
        <v>226</v>
      </c>
      <c r="C68" s="76" t="s">
        <v>194</v>
      </c>
      <c r="D68" s="69" t="s">
        <v>263</v>
      </c>
      <c r="E68" s="74" t="s">
        <v>37</v>
      </c>
      <c r="F68" s="74" t="s">
        <v>37</v>
      </c>
      <c r="G68" s="74" t="s">
        <v>43</v>
      </c>
      <c r="H68" s="74" t="s">
        <v>133</v>
      </c>
      <c r="I68" s="74"/>
      <c r="J68" s="74"/>
      <c r="K68" s="74"/>
      <c r="L68" s="74"/>
      <c r="M68" s="74" t="s">
        <v>38</v>
      </c>
      <c r="N68" s="74" t="s">
        <v>39</v>
      </c>
      <c r="O68" s="74" t="s">
        <v>40</v>
      </c>
      <c r="P68" s="75" t="s">
        <v>147</v>
      </c>
      <c r="Q68" s="77">
        <v>13304000</v>
      </c>
      <c r="R68" s="77">
        <v>0</v>
      </c>
      <c r="S68" s="77">
        <v>0</v>
      </c>
      <c r="T68" s="77">
        <v>13304000</v>
      </c>
      <c r="U68" s="77">
        <v>0</v>
      </c>
      <c r="V68" s="77">
        <v>7741600</v>
      </c>
      <c r="W68" s="77">
        <v>5562400</v>
      </c>
      <c r="X68" s="77">
        <v>7741600</v>
      </c>
      <c r="Y68" s="77">
        <v>7741600</v>
      </c>
      <c r="Z68" s="77">
        <v>7741600</v>
      </c>
      <c r="AA68" s="77">
        <v>7741600</v>
      </c>
    </row>
    <row r="69" spans="1:27" ht="15" customHeight="1" x14ac:dyDescent="0.25">
      <c r="A69" s="74" t="s">
        <v>225</v>
      </c>
      <c r="B69" s="75" t="s">
        <v>226</v>
      </c>
      <c r="C69" s="76" t="s">
        <v>195</v>
      </c>
      <c r="D69" s="69" t="s">
        <v>263</v>
      </c>
      <c r="E69" s="74" t="s">
        <v>37</v>
      </c>
      <c r="F69" s="74" t="s">
        <v>37</v>
      </c>
      <c r="G69" s="74" t="s">
        <v>43</v>
      </c>
      <c r="H69" s="74" t="s">
        <v>135</v>
      </c>
      <c r="I69" s="74"/>
      <c r="J69" s="74"/>
      <c r="K69" s="74"/>
      <c r="L69" s="74"/>
      <c r="M69" s="74" t="s">
        <v>38</v>
      </c>
      <c r="N69" s="74" t="s">
        <v>39</v>
      </c>
      <c r="O69" s="74" t="s">
        <v>40</v>
      </c>
      <c r="P69" s="75" t="s">
        <v>148</v>
      </c>
      <c r="Q69" s="77">
        <v>36937000</v>
      </c>
      <c r="R69" s="77">
        <v>0</v>
      </c>
      <c r="S69" s="77">
        <v>0</v>
      </c>
      <c r="T69" s="77">
        <v>36937000</v>
      </c>
      <c r="U69" s="77">
        <v>0</v>
      </c>
      <c r="V69" s="77">
        <v>19590700</v>
      </c>
      <c r="W69" s="77">
        <v>17346300</v>
      </c>
      <c r="X69" s="77">
        <v>19590700</v>
      </c>
      <c r="Y69" s="77">
        <v>19590700</v>
      </c>
      <c r="Z69" s="77">
        <v>19590700</v>
      </c>
      <c r="AA69" s="77">
        <v>19590700</v>
      </c>
    </row>
    <row r="70" spans="1:27" ht="15" customHeight="1" x14ac:dyDescent="0.25">
      <c r="A70" s="74" t="s">
        <v>225</v>
      </c>
      <c r="B70" s="75" t="s">
        <v>226</v>
      </c>
      <c r="C70" s="76" t="s">
        <v>196</v>
      </c>
      <c r="D70" s="69" t="s">
        <v>263</v>
      </c>
      <c r="E70" s="74" t="s">
        <v>37</v>
      </c>
      <c r="F70" s="74" t="s">
        <v>37</v>
      </c>
      <c r="G70" s="74" t="s">
        <v>43</v>
      </c>
      <c r="H70" s="74" t="s">
        <v>137</v>
      </c>
      <c r="I70" s="74"/>
      <c r="J70" s="74"/>
      <c r="K70" s="74"/>
      <c r="L70" s="74"/>
      <c r="M70" s="74" t="s">
        <v>38</v>
      </c>
      <c r="N70" s="74" t="s">
        <v>39</v>
      </c>
      <c r="O70" s="74" t="s">
        <v>40</v>
      </c>
      <c r="P70" s="75" t="s">
        <v>149</v>
      </c>
      <c r="Q70" s="77">
        <v>24630000</v>
      </c>
      <c r="R70" s="77">
        <v>0</v>
      </c>
      <c r="S70" s="77">
        <v>0</v>
      </c>
      <c r="T70" s="77">
        <v>24630000</v>
      </c>
      <c r="U70" s="77">
        <v>0</v>
      </c>
      <c r="V70" s="77">
        <v>13063000</v>
      </c>
      <c r="W70" s="77">
        <v>11567000</v>
      </c>
      <c r="X70" s="77">
        <v>13063000</v>
      </c>
      <c r="Y70" s="77">
        <v>13063000</v>
      </c>
      <c r="Z70" s="77">
        <v>13063000</v>
      </c>
      <c r="AA70" s="77">
        <v>13063000</v>
      </c>
    </row>
    <row r="71" spans="1:27" ht="15" customHeight="1" x14ac:dyDescent="0.25">
      <c r="A71" s="74" t="s">
        <v>225</v>
      </c>
      <c r="B71" s="75" t="s">
        <v>226</v>
      </c>
      <c r="C71" s="76" t="s">
        <v>197</v>
      </c>
      <c r="D71" s="69" t="s">
        <v>263</v>
      </c>
      <c r="E71" s="74" t="s">
        <v>37</v>
      </c>
      <c r="F71" s="74" t="s">
        <v>37</v>
      </c>
      <c r="G71" s="74" t="s">
        <v>46</v>
      </c>
      <c r="H71" s="74" t="s">
        <v>57</v>
      </c>
      <c r="I71" s="74" t="s">
        <v>57</v>
      </c>
      <c r="J71" s="74"/>
      <c r="K71" s="74"/>
      <c r="L71" s="74"/>
      <c r="M71" s="74" t="s">
        <v>38</v>
      </c>
      <c r="N71" s="74" t="s">
        <v>39</v>
      </c>
      <c r="O71" s="74" t="s">
        <v>40</v>
      </c>
      <c r="P71" s="75" t="s">
        <v>150</v>
      </c>
      <c r="Q71" s="77">
        <v>25045650</v>
      </c>
      <c r="R71" s="77">
        <v>11020723</v>
      </c>
      <c r="S71" s="77">
        <v>0</v>
      </c>
      <c r="T71" s="77">
        <v>36066373</v>
      </c>
      <c r="U71" s="77">
        <v>0</v>
      </c>
      <c r="V71" s="77">
        <v>33994339</v>
      </c>
      <c r="W71" s="77">
        <v>2072034</v>
      </c>
      <c r="X71" s="77">
        <v>33994339</v>
      </c>
      <c r="Y71" s="77">
        <v>33994339</v>
      </c>
      <c r="Z71" s="77">
        <v>33994339</v>
      </c>
      <c r="AA71" s="77">
        <v>33994339</v>
      </c>
    </row>
    <row r="72" spans="1:27" ht="15" customHeight="1" x14ac:dyDescent="0.25">
      <c r="A72" s="74" t="s">
        <v>225</v>
      </c>
      <c r="B72" s="75" t="s">
        <v>226</v>
      </c>
      <c r="C72" s="76" t="s">
        <v>199</v>
      </c>
      <c r="D72" s="69" t="s">
        <v>263</v>
      </c>
      <c r="E72" s="74" t="s">
        <v>37</v>
      </c>
      <c r="F72" s="74" t="s">
        <v>37</v>
      </c>
      <c r="G72" s="74" t="s">
        <v>46</v>
      </c>
      <c r="H72" s="74" t="s">
        <v>57</v>
      </c>
      <c r="I72" s="74" t="s">
        <v>129</v>
      </c>
      <c r="J72" s="74"/>
      <c r="K72" s="74"/>
      <c r="L72" s="74"/>
      <c r="M72" s="74" t="s">
        <v>38</v>
      </c>
      <c r="N72" s="74" t="s">
        <v>39</v>
      </c>
      <c r="O72" s="74" t="s">
        <v>40</v>
      </c>
      <c r="P72" s="75" t="s">
        <v>152</v>
      </c>
      <c r="Q72" s="77">
        <v>2324700</v>
      </c>
      <c r="R72" s="77">
        <v>712064</v>
      </c>
      <c r="S72" s="77">
        <v>0</v>
      </c>
      <c r="T72" s="77">
        <v>3036764</v>
      </c>
      <c r="U72" s="77">
        <v>0</v>
      </c>
      <c r="V72" s="77">
        <v>2401001</v>
      </c>
      <c r="W72" s="77">
        <v>635763</v>
      </c>
      <c r="X72" s="77">
        <v>2401001</v>
      </c>
      <c r="Y72" s="77">
        <v>2401001</v>
      </c>
      <c r="Z72" s="77">
        <v>2401001</v>
      </c>
      <c r="AA72" s="77">
        <v>2401001</v>
      </c>
    </row>
    <row r="73" spans="1:27" ht="15" customHeight="1" x14ac:dyDescent="0.25">
      <c r="A73" s="74" t="s">
        <v>225</v>
      </c>
      <c r="B73" s="75" t="s">
        <v>226</v>
      </c>
      <c r="C73" s="76" t="s">
        <v>200</v>
      </c>
      <c r="D73" s="69" t="s">
        <v>263</v>
      </c>
      <c r="E73" s="74" t="s">
        <v>37</v>
      </c>
      <c r="F73" s="74" t="s">
        <v>37</v>
      </c>
      <c r="G73" s="74" t="s">
        <v>46</v>
      </c>
      <c r="H73" s="74" t="s">
        <v>60</v>
      </c>
      <c r="I73" s="74"/>
      <c r="J73" s="74"/>
      <c r="K73" s="74"/>
      <c r="L73" s="74"/>
      <c r="M73" s="74" t="s">
        <v>38</v>
      </c>
      <c r="N73" s="74" t="s">
        <v>39</v>
      </c>
      <c r="O73" s="74" t="s">
        <v>40</v>
      </c>
      <c r="P73" s="75" t="s">
        <v>153</v>
      </c>
      <c r="Q73" s="77">
        <v>16936290</v>
      </c>
      <c r="R73" s="77">
        <v>0</v>
      </c>
      <c r="S73" s="77">
        <v>0</v>
      </c>
      <c r="T73" s="77">
        <v>16936290</v>
      </c>
      <c r="U73" s="77">
        <v>0</v>
      </c>
      <c r="V73" s="77">
        <v>14129802</v>
      </c>
      <c r="W73" s="77">
        <v>2806488</v>
      </c>
      <c r="X73" s="77">
        <v>14129802</v>
      </c>
      <c r="Y73" s="77">
        <v>14129802</v>
      </c>
      <c r="Z73" s="77">
        <v>14129802</v>
      </c>
      <c r="AA73" s="77">
        <v>14129802</v>
      </c>
    </row>
    <row r="74" spans="1:27" ht="15" customHeight="1" x14ac:dyDescent="0.25">
      <c r="A74" s="74" t="s">
        <v>225</v>
      </c>
      <c r="B74" s="75" t="s">
        <v>226</v>
      </c>
      <c r="C74" s="76" t="s">
        <v>203</v>
      </c>
      <c r="D74" s="69" t="s">
        <v>263</v>
      </c>
      <c r="E74" s="74" t="s">
        <v>43</v>
      </c>
      <c r="F74" s="74" t="s">
        <v>43</v>
      </c>
      <c r="G74" s="74" t="s">
        <v>37</v>
      </c>
      <c r="H74" s="74" t="s">
        <v>129</v>
      </c>
      <c r="I74" s="74" t="s">
        <v>129</v>
      </c>
      <c r="J74" s="74"/>
      <c r="K74" s="74"/>
      <c r="L74" s="74"/>
      <c r="M74" s="74" t="s">
        <v>38</v>
      </c>
      <c r="N74" s="74" t="s">
        <v>39</v>
      </c>
      <c r="O74" s="74" t="s">
        <v>40</v>
      </c>
      <c r="P74" s="75" t="s">
        <v>157</v>
      </c>
      <c r="Q74" s="77">
        <v>0</v>
      </c>
      <c r="R74" s="77">
        <v>900000</v>
      </c>
      <c r="S74" s="77">
        <v>0</v>
      </c>
      <c r="T74" s="77">
        <v>900000</v>
      </c>
      <c r="U74" s="77">
        <v>0</v>
      </c>
      <c r="V74" s="77">
        <v>900000</v>
      </c>
      <c r="W74" s="77">
        <v>0</v>
      </c>
      <c r="X74" s="77">
        <v>900000</v>
      </c>
      <c r="Y74" s="77">
        <v>0</v>
      </c>
      <c r="Z74" s="77">
        <v>0</v>
      </c>
      <c r="AA74" s="77">
        <v>0</v>
      </c>
    </row>
    <row r="75" spans="1:27" ht="15" customHeight="1" x14ac:dyDescent="0.25">
      <c r="A75" s="74" t="s">
        <v>225</v>
      </c>
      <c r="B75" s="75" t="s">
        <v>226</v>
      </c>
      <c r="C75" s="76" t="s">
        <v>204</v>
      </c>
      <c r="D75" s="69" t="s">
        <v>263</v>
      </c>
      <c r="E75" s="74" t="s">
        <v>43</v>
      </c>
      <c r="F75" s="74" t="s">
        <v>43</v>
      </c>
      <c r="G75" s="74" t="s">
        <v>43</v>
      </c>
      <c r="H75" s="74" t="s">
        <v>135</v>
      </c>
      <c r="I75" s="74" t="s">
        <v>131</v>
      </c>
      <c r="J75" s="74"/>
      <c r="K75" s="74"/>
      <c r="L75" s="74"/>
      <c r="M75" s="74" t="s">
        <v>38</v>
      </c>
      <c r="N75" s="74" t="s">
        <v>39</v>
      </c>
      <c r="O75" s="74" t="s">
        <v>40</v>
      </c>
      <c r="P75" s="75" t="s">
        <v>158</v>
      </c>
      <c r="Q75" s="77">
        <v>300000</v>
      </c>
      <c r="R75" s="77">
        <v>50000</v>
      </c>
      <c r="S75" s="77">
        <v>0</v>
      </c>
      <c r="T75" s="77">
        <v>350000</v>
      </c>
      <c r="U75" s="77">
        <v>0</v>
      </c>
      <c r="V75" s="77">
        <v>350000</v>
      </c>
      <c r="W75" s="77">
        <v>0</v>
      </c>
      <c r="X75" s="77">
        <v>150000</v>
      </c>
      <c r="Y75" s="77">
        <v>150000</v>
      </c>
      <c r="Z75" s="77">
        <v>150000</v>
      </c>
      <c r="AA75" s="77">
        <v>150000</v>
      </c>
    </row>
    <row r="76" spans="1:27" ht="15" customHeight="1" x14ac:dyDescent="0.25">
      <c r="A76" s="74" t="s">
        <v>225</v>
      </c>
      <c r="B76" s="75" t="s">
        <v>226</v>
      </c>
      <c r="C76" s="76" t="s">
        <v>204</v>
      </c>
      <c r="D76" s="69" t="s">
        <v>263</v>
      </c>
      <c r="E76" s="74" t="s">
        <v>43</v>
      </c>
      <c r="F76" s="74" t="s">
        <v>43</v>
      </c>
      <c r="G76" s="74" t="s">
        <v>43</v>
      </c>
      <c r="H76" s="74" t="s">
        <v>135</v>
      </c>
      <c r="I76" s="74" t="s">
        <v>131</v>
      </c>
      <c r="J76" s="74"/>
      <c r="K76" s="74"/>
      <c r="L76" s="74"/>
      <c r="M76" s="74" t="s">
        <v>50</v>
      </c>
      <c r="N76" s="74" t="s">
        <v>51</v>
      </c>
      <c r="O76" s="74" t="s">
        <v>40</v>
      </c>
      <c r="P76" s="75" t="s">
        <v>158</v>
      </c>
      <c r="Q76" s="77">
        <v>0</v>
      </c>
      <c r="R76" s="77">
        <v>1450000</v>
      </c>
      <c r="S76" s="77">
        <v>0</v>
      </c>
      <c r="T76" s="77">
        <v>1450000</v>
      </c>
      <c r="U76" s="77">
        <v>0</v>
      </c>
      <c r="V76" s="77">
        <v>1450000</v>
      </c>
      <c r="W76" s="77">
        <v>0</v>
      </c>
      <c r="X76" s="77">
        <v>50000</v>
      </c>
      <c r="Y76" s="77">
        <v>50000</v>
      </c>
      <c r="Z76" s="77">
        <v>50000</v>
      </c>
      <c r="AA76" s="77">
        <v>50000</v>
      </c>
    </row>
    <row r="77" spans="1:27" ht="15" customHeight="1" x14ac:dyDescent="0.25">
      <c r="A77" s="74" t="s">
        <v>225</v>
      </c>
      <c r="B77" s="75" t="s">
        <v>226</v>
      </c>
      <c r="C77" s="76" t="s">
        <v>205</v>
      </c>
      <c r="D77" s="69" t="s">
        <v>263</v>
      </c>
      <c r="E77" s="74" t="s">
        <v>43</v>
      </c>
      <c r="F77" s="74" t="s">
        <v>43</v>
      </c>
      <c r="G77" s="74" t="s">
        <v>43</v>
      </c>
      <c r="H77" s="74" t="s">
        <v>135</v>
      </c>
      <c r="I77" s="74" t="s">
        <v>140</v>
      </c>
      <c r="J77" s="74"/>
      <c r="K77" s="74"/>
      <c r="L77" s="74"/>
      <c r="M77" s="74" t="s">
        <v>38</v>
      </c>
      <c r="N77" s="74" t="s">
        <v>39</v>
      </c>
      <c r="O77" s="74" t="s">
        <v>40</v>
      </c>
      <c r="P77" s="75" t="s">
        <v>159</v>
      </c>
      <c r="Q77" s="77">
        <v>19000000</v>
      </c>
      <c r="R77" s="77">
        <v>0</v>
      </c>
      <c r="S77" s="77">
        <v>0</v>
      </c>
      <c r="T77" s="77">
        <v>19000000</v>
      </c>
      <c r="U77" s="77">
        <v>0</v>
      </c>
      <c r="V77" s="77">
        <v>19000000</v>
      </c>
      <c r="W77" s="77">
        <v>0</v>
      </c>
      <c r="X77" s="77">
        <v>9025006</v>
      </c>
      <c r="Y77" s="77">
        <v>9025006</v>
      </c>
      <c r="Z77" s="77">
        <v>9025006</v>
      </c>
      <c r="AA77" s="77">
        <v>9025006</v>
      </c>
    </row>
    <row r="78" spans="1:27" ht="15" customHeight="1" x14ac:dyDescent="0.25">
      <c r="A78" s="74" t="s">
        <v>225</v>
      </c>
      <c r="B78" s="75" t="s">
        <v>226</v>
      </c>
      <c r="C78" s="76" t="s">
        <v>206</v>
      </c>
      <c r="D78" s="69" t="s">
        <v>263</v>
      </c>
      <c r="E78" s="74" t="s">
        <v>43</v>
      </c>
      <c r="F78" s="74" t="s">
        <v>43</v>
      </c>
      <c r="G78" s="74" t="s">
        <v>43</v>
      </c>
      <c r="H78" s="74" t="s">
        <v>137</v>
      </c>
      <c r="I78" s="74" t="s">
        <v>57</v>
      </c>
      <c r="J78" s="74"/>
      <c r="K78" s="74"/>
      <c r="L78" s="74"/>
      <c r="M78" s="74" t="s">
        <v>38</v>
      </c>
      <c r="N78" s="74" t="s">
        <v>39</v>
      </c>
      <c r="O78" s="74" t="s">
        <v>40</v>
      </c>
      <c r="P78" s="75" t="s">
        <v>160</v>
      </c>
      <c r="Q78" s="77">
        <v>4030000</v>
      </c>
      <c r="R78" s="77">
        <v>0</v>
      </c>
      <c r="S78" s="77">
        <v>4030000</v>
      </c>
      <c r="T78" s="77">
        <v>0</v>
      </c>
      <c r="U78" s="77">
        <v>0</v>
      </c>
      <c r="V78" s="77">
        <v>0</v>
      </c>
      <c r="W78" s="77">
        <v>0</v>
      </c>
      <c r="X78" s="77">
        <v>0</v>
      </c>
      <c r="Y78" s="77">
        <v>0</v>
      </c>
      <c r="Z78" s="77">
        <v>0</v>
      </c>
      <c r="AA78" s="77">
        <v>0</v>
      </c>
    </row>
    <row r="79" spans="1:27" ht="15" customHeight="1" x14ac:dyDescent="0.25">
      <c r="A79" s="74" t="s">
        <v>225</v>
      </c>
      <c r="B79" s="75" t="s">
        <v>226</v>
      </c>
      <c r="C79" s="76" t="s">
        <v>109</v>
      </c>
      <c r="D79" s="69" t="s">
        <v>263</v>
      </c>
      <c r="E79" s="74" t="s">
        <v>43</v>
      </c>
      <c r="F79" s="74" t="s">
        <v>43</v>
      </c>
      <c r="G79" s="74" t="s">
        <v>43</v>
      </c>
      <c r="H79" s="74" t="s">
        <v>137</v>
      </c>
      <c r="I79" s="74" t="s">
        <v>60</v>
      </c>
      <c r="J79" s="74"/>
      <c r="K79" s="74"/>
      <c r="L79" s="74"/>
      <c r="M79" s="74" t="s">
        <v>38</v>
      </c>
      <c r="N79" s="74" t="s">
        <v>39</v>
      </c>
      <c r="O79" s="74" t="s">
        <v>40</v>
      </c>
      <c r="P79" s="75" t="s">
        <v>161</v>
      </c>
      <c r="Q79" s="77">
        <v>4030000</v>
      </c>
      <c r="R79" s="77">
        <v>111357</v>
      </c>
      <c r="S79" s="77">
        <v>0</v>
      </c>
      <c r="T79" s="77">
        <v>4141357</v>
      </c>
      <c r="U79" s="77">
        <v>0</v>
      </c>
      <c r="V79" s="77">
        <v>4141357</v>
      </c>
      <c r="W79" s="77">
        <v>0</v>
      </c>
      <c r="X79" s="77">
        <v>4030000</v>
      </c>
      <c r="Y79" s="77">
        <v>0</v>
      </c>
      <c r="Z79" s="77">
        <v>0</v>
      </c>
      <c r="AA79" s="77">
        <v>0</v>
      </c>
    </row>
    <row r="80" spans="1:27" ht="15" customHeight="1" x14ac:dyDescent="0.25">
      <c r="A80" s="74" t="s">
        <v>225</v>
      </c>
      <c r="B80" s="75" t="s">
        <v>226</v>
      </c>
      <c r="C80" s="76" t="s">
        <v>109</v>
      </c>
      <c r="D80" s="69" t="s">
        <v>263</v>
      </c>
      <c r="E80" s="74" t="s">
        <v>43</v>
      </c>
      <c r="F80" s="74" t="s">
        <v>43</v>
      </c>
      <c r="G80" s="74" t="s">
        <v>43</v>
      </c>
      <c r="H80" s="74" t="s">
        <v>137</v>
      </c>
      <c r="I80" s="74" t="s">
        <v>60</v>
      </c>
      <c r="J80" s="74"/>
      <c r="K80" s="74"/>
      <c r="L80" s="74"/>
      <c r="M80" s="74" t="s">
        <v>50</v>
      </c>
      <c r="N80" s="74" t="s">
        <v>51</v>
      </c>
      <c r="O80" s="74" t="s">
        <v>40</v>
      </c>
      <c r="P80" s="75" t="s">
        <v>161</v>
      </c>
      <c r="Q80" s="77">
        <v>0</v>
      </c>
      <c r="R80" s="77">
        <v>40579870</v>
      </c>
      <c r="S80" s="77">
        <v>0</v>
      </c>
      <c r="T80" s="77">
        <v>40579870</v>
      </c>
      <c r="U80" s="77">
        <v>0</v>
      </c>
      <c r="V80" s="77">
        <v>40579870</v>
      </c>
      <c r="W80" s="77">
        <v>0</v>
      </c>
      <c r="X80" s="77">
        <v>40579870</v>
      </c>
      <c r="Y80" s="77">
        <v>12038688</v>
      </c>
      <c r="Z80" s="77">
        <v>12038688</v>
      </c>
      <c r="AA80" s="77">
        <v>12038688</v>
      </c>
    </row>
    <row r="81" spans="1:27" ht="15" customHeight="1" x14ac:dyDescent="0.25">
      <c r="A81" s="74" t="s">
        <v>225</v>
      </c>
      <c r="B81" s="75" t="s">
        <v>226</v>
      </c>
      <c r="C81" s="76" t="s">
        <v>208</v>
      </c>
      <c r="D81" s="69" t="s">
        <v>263</v>
      </c>
      <c r="E81" s="74" t="s">
        <v>43</v>
      </c>
      <c r="F81" s="74" t="s">
        <v>43</v>
      </c>
      <c r="G81" s="74" t="s">
        <v>43</v>
      </c>
      <c r="H81" s="74" t="s">
        <v>139</v>
      </c>
      <c r="I81" s="74" t="s">
        <v>131</v>
      </c>
      <c r="J81" s="74"/>
      <c r="K81" s="74"/>
      <c r="L81" s="74"/>
      <c r="M81" s="74" t="s">
        <v>38</v>
      </c>
      <c r="N81" s="74" t="s">
        <v>39</v>
      </c>
      <c r="O81" s="74" t="s">
        <v>40</v>
      </c>
      <c r="P81" s="75" t="s">
        <v>163</v>
      </c>
      <c r="Q81" s="77">
        <v>4000000</v>
      </c>
      <c r="R81" s="77">
        <v>0</v>
      </c>
      <c r="S81" s="77">
        <v>0</v>
      </c>
      <c r="T81" s="77">
        <v>4000000</v>
      </c>
      <c r="U81" s="77">
        <v>0</v>
      </c>
      <c r="V81" s="77">
        <v>4000000</v>
      </c>
      <c r="W81" s="77">
        <v>0</v>
      </c>
      <c r="X81" s="77">
        <v>1568228</v>
      </c>
      <c r="Y81" s="77">
        <v>1568228</v>
      </c>
      <c r="Z81" s="77">
        <v>1568228</v>
      </c>
      <c r="AA81" s="77">
        <v>1568228</v>
      </c>
    </row>
    <row r="82" spans="1:27" ht="15" customHeight="1" x14ac:dyDescent="0.25">
      <c r="A82" s="74" t="s">
        <v>225</v>
      </c>
      <c r="B82" s="75" t="s">
        <v>226</v>
      </c>
      <c r="C82" s="76" t="s">
        <v>209</v>
      </c>
      <c r="D82" s="69" t="s">
        <v>263</v>
      </c>
      <c r="E82" s="74" t="s">
        <v>43</v>
      </c>
      <c r="F82" s="74" t="s">
        <v>43</v>
      </c>
      <c r="G82" s="74" t="s">
        <v>43</v>
      </c>
      <c r="H82" s="74" t="s">
        <v>140</v>
      </c>
      <c r="I82" s="74" t="s">
        <v>131</v>
      </c>
      <c r="J82" s="74"/>
      <c r="K82" s="74"/>
      <c r="L82" s="74"/>
      <c r="M82" s="74" t="s">
        <v>38</v>
      </c>
      <c r="N82" s="74" t="s">
        <v>39</v>
      </c>
      <c r="O82" s="74" t="s">
        <v>40</v>
      </c>
      <c r="P82" s="75" t="s">
        <v>164</v>
      </c>
      <c r="Q82" s="77">
        <v>1700000</v>
      </c>
      <c r="R82" s="77">
        <v>0</v>
      </c>
      <c r="S82" s="77">
        <v>0</v>
      </c>
      <c r="T82" s="77">
        <v>1700000</v>
      </c>
      <c r="U82" s="77">
        <v>0</v>
      </c>
      <c r="V82" s="77">
        <v>1700000</v>
      </c>
      <c r="W82" s="77">
        <v>0</v>
      </c>
      <c r="X82" s="77">
        <v>907410</v>
      </c>
      <c r="Y82" s="77">
        <v>907410</v>
      </c>
      <c r="Z82" s="77">
        <v>907410</v>
      </c>
      <c r="AA82" s="77">
        <v>907410</v>
      </c>
    </row>
    <row r="83" spans="1:27" ht="15" customHeight="1" x14ac:dyDescent="0.25">
      <c r="A83" s="74" t="s">
        <v>225</v>
      </c>
      <c r="B83" s="75" t="s">
        <v>226</v>
      </c>
      <c r="C83" s="76" t="s">
        <v>210</v>
      </c>
      <c r="D83" s="69" t="s">
        <v>263</v>
      </c>
      <c r="E83" s="74" t="s">
        <v>43</v>
      </c>
      <c r="F83" s="74" t="s">
        <v>43</v>
      </c>
      <c r="G83" s="74" t="s">
        <v>43</v>
      </c>
      <c r="H83" s="74" t="s">
        <v>142</v>
      </c>
      <c r="I83" s="74"/>
      <c r="J83" s="74"/>
      <c r="K83" s="74"/>
      <c r="L83" s="74"/>
      <c r="M83" s="74" t="s">
        <v>38</v>
      </c>
      <c r="N83" s="74" t="s">
        <v>39</v>
      </c>
      <c r="O83" s="74" t="s">
        <v>40</v>
      </c>
      <c r="P83" s="75" t="s">
        <v>165</v>
      </c>
      <c r="Q83" s="77">
        <v>0</v>
      </c>
      <c r="R83" s="77">
        <v>258320</v>
      </c>
      <c r="S83" s="77">
        <v>0</v>
      </c>
      <c r="T83" s="77">
        <v>258320</v>
      </c>
      <c r="U83" s="77">
        <v>0</v>
      </c>
      <c r="V83" s="77">
        <v>258320</v>
      </c>
      <c r="W83" s="77">
        <v>0</v>
      </c>
      <c r="X83" s="77">
        <v>258320</v>
      </c>
      <c r="Y83" s="77">
        <v>258320</v>
      </c>
      <c r="Z83" s="77">
        <v>258320</v>
      </c>
      <c r="AA83" s="77">
        <v>258320</v>
      </c>
    </row>
    <row r="84" spans="1:27" ht="15" customHeight="1" x14ac:dyDescent="0.25">
      <c r="A84" s="74" t="s">
        <v>225</v>
      </c>
      <c r="B84" s="75" t="s">
        <v>226</v>
      </c>
      <c r="C84" s="76" t="s">
        <v>211</v>
      </c>
      <c r="D84" s="69" t="s">
        <v>263</v>
      </c>
      <c r="E84" s="74" t="s">
        <v>46</v>
      </c>
      <c r="F84" s="74" t="s">
        <v>53</v>
      </c>
      <c r="G84" s="74" t="s">
        <v>43</v>
      </c>
      <c r="H84" s="74" t="s">
        <v>54</v>
      </c>
      <c r="I84" s="74" t="s">
        <v>57</v>
      </c>
      <c r="J84" s="74"/>
      <c r="K84" s="74"/>
      <c r="L84" s="74"/>
      <c r="M84" s="74" t="s">
        <v>38</v>
      </c>
      <c r="N84" s="74" t="s">
        <v>39</v>
      </c>
      <c r="O84" s="74" t="s">
        <v>40</v>
      </c>
      <c r="P84" s="75" t="s">
        <v>166</v>
      </c>
      <c r="Q84" s="77">
        <v>0</v>
      </c>
      <c r="R84" s="77">
        <v>1201228</v>
      </c>
      <c r="S84" s="77">
        <v>0</v>
      </c>
      <c r="T84" s="77">
        <v>1201228</v>
      </c>
      <c r="U84" s="77">
        <v>0</v>
      </c>
      <c r="V84" s="77">
        <v>1201228</v>
      </c>
      <c r="W84" s="77">
        <v>0</v>
      </c>
      <c r="X84" s="77">
        <v>1201228</v>
      </c>
      <c r="Y84" s="77">
        <v>1201228</v>
      </c>
      <c r="Z84" s="77">
        <v>1201228</v>
      </c>
      <c r="AA84" s="77">
        <v>1201228</v>
      </c>
    </row>
    <row r="85" spans="1:27" ht="15" customHeight="1" x14ac:dyDescent="0.25">
      <c r="A85" s="74" t="s">
        <v>225</v>
      </c>
      <c r="B85" s="75" t="s">
        <v>226</v>
      </c>
      <c r="C85" s="76" t="s">
        <v>212</v>
      </c>
      <c r="D85" s="69" t="s">
        <v>263</v>
      </c>
      <c r="E85" s="74" t="s">
        <v>46</v>
      </c>
      <c r="F85" s="74" t="s">
        <v>53</v>
      </c>
      <c r="G85" s="74" t="s">
        <v>43</v>
      </c>
      <c r="H85" s="74" t="s">
        <v>54</v>
      </c>
      <c r="I85" s="74" t="s">
        <v>60</v>
      </c>
      <c r="J85" s="74"/>
      <c r="K85" s="74"/>
      <c r="L85" s="74"/>
      <c r="M85" s="74" t="s">
        <v>38</v>
      </c>
      <c r="N85" s="74" t="s">
        <v>39</v>
      </c>
      <c r="O85" s="74" t="s">
        <v>40</v>
      </c>
      <c r="P85" s="75" t="s">
        <v>167</v>
      </c>
      <c r="Q85" s="77">
        <v>0</v>
      </c>
      <c r="R85" s="77">
        <v>850045</v>
      </c>
      <c r="S85" s="77">
        <v>0</v>
      </c>
      <c r="T85" s="77">
        <v>850045</v>
      </c>
      <c r="U85" s="77">
        <v>0</v>
      </c>
      <c r="V85" s="77">
        <v>804333</v>
      </c>
      <c r="W85" s="77">
        <v>45712</v>
      </c>
      <c r="X85" s="77">
        <v>804333</v>
      </c>
      <c r="Y85" s="77">
        <v>281383</v>
      </c>
      <c r="Z85" s="77">
        <v>281383</v>
      </c>
      <c r="AA85" s="77">
        <v>281383</v>
      </c>
    </row>
    <row r="86" spans="1:27" ht="15" customHeight="1" x14ac:dyDescent="0.25">
      <c r="A86" s="74" t="s">
        <v>225</v>
      </c>
      <c r="B86" s="75" t="s">
        <v>226</v>
      </c>
      <c r="C86" s="76" t="s">
        <v>213</v>
      </c>
      <c r="D86" s="69" t="s">
        <v>263</v>
      </c>
      <c r="E86" s="74" t="s">
        <v>63</v>
      </c>
      <c r="F86" s="74" t="s">
        <v>37</v>
      </c>
      <c r="G86" s="74" t="s">
        <v>43</v>
      </c>
      <c r="H86" s="74" t="s">
        <v>57</v>
      </c>
      <c r="I86" s="74"/>
      <c r="J86" s="74"/>
      <c r="K86" s="74"/>
      <c r="L86" s="74"/>
      <c r="M86" s="74" t="s">
        <v>38</v>
      </c>
      <c r="N86" s="74" t="s">
        <v>39</v>
      </c>
      <c r="O86" s="74" t="s">
        <v>40</v>
      </c>
      <c r="P86" s="75" t="s">
        <v>168</v>
      </c>
      <c r="Q86" s="77">
        <v>0</v>
      </c>
      <c r="R86" s="77">
        <v>32242000</v>
      </c>
      <c r="S86" s="77">
        <v>0</v>
      </c>
      <c r="T86" s="77">
        <v>32242000</v>
      </c>
      <c r="U86" s="77">
        <v>0</v>
      </c>
      <c r="V86" s="77">
        <v>32242000</v>
      </c>
      <c r="W86" s="77">
        <v>0</v>
      </c>
      <c r="X86" s="77">
        <v>32242000</v>
      </c>
      <c r="Y86" s="77">
        <v>32242000</v>
      </c>
      <c r="Z86" s="77">
        <v>32242000</v>
      </c>
      <c r="AA86" s="77">
        <v>32242000</v>
      </c>
    </row>
    <row r="87" spans="1:27" ht="15" customHeight="1" x14ac:dyDescent="0.25">
      <c r="A87" s="74" t="s">
        <v>225</v>
      </c>
      <c r="B87" s="75" t="s">
        <v>226</v>
      </c>
      <c r="C87" s="76" t="s">
        <v>214</v>
      </c>
      <c r="D87" s="69" t="s">
        <v>263</v>
      </c>
      <c r="E87" s="74" t="s">
        <v>63</v>
      </c>
      <c r="F87" s="74" t="s">
        <v>37</v>
      </c>
      <c r="G87" s="74" t="s">
        <v>43</v>
      </c>
      <c r="H87" s="74" t="s">
        <v>129</v>
      </c>
      <c r="I87" s="74"/>
      <c r="J87" s="74"/>
      <c r="K87" s="74"/>
      <c r="L87" s="74"/>
      <c r="M87" s="74" t="s">
        <v>50</v>
      </c>
      <c r="N87" s="74" t="s">
        <v>51</v>
      </c>
      <c r="O87" s="74" t="s">
        <v>40</v>
      </c>
      <c r="P87" s="75" t="s">
        <v>169</v>
      </c>
      <c r="Q87" s="77">
        <v>0</v>
      </c>
      <c r="R87" s="77">
        <v>13300000</v>
      </c>
      <c r="S87" s="77">
        <v>0</v>
      </c>
      <c r="T87" s="77">
        <v>13300000</v>
      </c>
      <c r="U87" s="77">
        <v>0</v>
      </c>
      <c r="V87" s="77">
        <v>12236000</v>
      </c>
      <c r="W87" s="77">
        <v>1064000</v>
      </c>
      <c r="X87" s="77">
        <v>12236000</v>
      </c>
      <c r="Y87" s="77">
        <v>12236000</v>
      </c>
      <c r="Z87" s="77">
        <v>12236000</v>
      </c>
      <c r="AA87" s="77">
        <v>12236000</v>
      </c>
    </row>
    <row r="88" spans="1:27" ht="15" customHeight="1" x14ac:dyDescent="0.25">
      <c r="A88" s="74" t="s">
        <v>227</v>
      </c>
      <c r="B88" s="75" t="s">
        <v>228</v>
      </c>
      <c r="C88" s="76" t="s">
        <v>183</v>
      </c>
      <c r="D88" s="69" t="s">
        <v>263</v>
      </c>
      <c r="E88" s="74" t="s">
        <v>37</v>
      </c>
      <c r="F88" s="74" t="s">
        <v>37</v>
      </c>
      <c r="G88" s="74" t="s">
        <v>37</v>
      </c>
      <c r="H88" s="74" t="s">
        <v>57</v>
      </c>
      <c r="I88" s="74" t="s">
        <v>57</v>
      </c>
      <c r="J88" s="74"/>
      <c r="K88" s="74"/>
      <c r="L88" s="74"/>
      <c r="M88" s="74" t="s">
        <v>38</v>
      </c>
      <c r="N88" s="74" t="s">
        <v>39</v>
      </c>
      <c r="O88" s="74" t="s">
        <v>40</v>
      </c>
      <c r="P88" s="75" t="s">
        <v>128</v>
      </c>
      <c r="Q88" s="77">
        <v>393315000</v>
      </c>
      <c r="R88" s="77">
        <v>0</v>
      </c>
      <c r="S88" s="77">
        <v>0</v>
      </c>
      <c r="T88" s="77">
        <v>393315000</v>
      </c>
      <c r="U88" s="77">
        <v>0</v>
      </c>
      <c r="V88" s="77">
        <v>221737485</v>
      </c>
      <c r="W88" s="77">
        <v>171577515</v>
      </c>
      <c r="X88" s="77">
        <v>221737485</v>
      </c>
      <c r="Y88" s="77">
        <v>221737485</v>
      </c>
      <c r="Z88" s="77">
        <v>221737485</v>
      </c>
      <c r="AA88" s="77">
        <v>221737485</v>
      </c>
    </row>
    <row r="89" spans="1:27" ht="15" customHeight="1" x14ac:dyDescent="0.25">
      <c r="A89" s="74" t="s">
        <v>227</v>
      </c>
      <c r="B89" s="75" t="s">
        <v>228</v>
      </c>
      <c r="C89" s="76" t="s">
        <v>185</v>
      </c>
      <c r="D89" s="69" t="s">
        <v>263</v>
      </c>
      <c r="E89" s="74" t="s">
        <v>37</v>
      </c>
      <c r="F89" s="74" t="s">
        <v>37</v>
      </c>
      <c r="G89" s="74" t="s">
        <v>37</v>
      </c>
      <c r="H89" s="74" t="s">
        <v>57</v>
      </c>
      <c r="I89" s="74" t="s">
        <v>131</v>
      </c>
      <c r="J89" s="74"/>
      <c r="K89" s="74"/>
      <c r="L89" s="74"/>
      <c r="M89" s="74" t="s">
        <v>38</v>
      </c>
      <c r="N89" s="74" t="s">
        <v>39</v>
      </c>
      <c r="O89" s="74" t="s">
        <v>40</v>
      </c>
      <c r="P89" s="75" t="s">
        <v>132</v>
      </c>
      <c r="Q89" s="77">
        <v>7934000</v>
      </c>
      <c r="R89" s="77">
        <v>0</v>
      </c>
      <c r="S89" s="77">
        <v>0</v>
      </c>
      <c r="T89" s="77">
        <v>7934000</v>
      </c>
      <c r="U89" s="77">
        <v>0</v>
      </c>
      <c r="V89" s="77">
        <v>4405617</v>
      </c>
      <c r="W89" s="77">
        <v>3528383</v>
      </c>
      <c r="X89" s="77">
        <v>4405617</v>
      </c>
      <c r="Y89" s="77">
        <v>4405617</v>
      </c>
      <c r="Z89" s="77">
        <v>4405617</v>
      </c>
      <c r="AA89" s="77">
        <v>4405617</v>
      </c>
    </row>
    <row r="90" spans="1:27" ht="15" customHeight="1" x14ac:dyDescent="0.25">
      <c r="A90" s="74" t="s">
        <v>227</v>
      </c>
      <c r="B90" s="75" t="s">
        <v>228</v>
      </c>
      <c r="C90" s="76" t="s">
        <v>186</v>
      </c>
      <c r="D90" s="69" t="s">
        <v>263</v>
      </c>
      <c r="E90" s="74" t="s">
        <v>37</v>
      </c>
      <c r="F90" s="74" t="s">
        <v>37</v>
      </c>
      <c r="G90" s="74" t="s">
        <v>37</v>
      </c>
      <c r="H90" s="74" t="s">
        <v>57</v>
      </c>
      <c r="I90" s="74" t="s">
        <v>133</v>
      </c>
      <c r="J90" s="74"/>
      <c r="K90" s="74"/>
      <c r="L90" s="74"/>
      <c r="M90" s="74" t="s">
        <v>38</v>
      </c>
      <c r="N90" s="74" t="s">
        <v>39</v>
      </c>
      <c r="O90" s="74" t="s">
        <v>40</v>
      </c>
      <c r="P90" s="75" t="s">
        <v>134</v>
      </c>
      <c r="Q90" s="77">
        <v>10082000</v>
      </c>
      <c r="R90" s="77">
        <v>0</v>
      </c>
      <c r="S90" s="77">
        <v>0</v>
      </c>
      <c r="T90" s="77">
        <v>10082000</v>
      </c>
      <c r="U90" s="77">
        <v>0</v>
      </c>
      <c r="V90" s="77">
        <v>5770107</v>
      </c>
      <c r="W90" s="77">
        <v>4311893</v>
      </c>
      <c r="X90" s="77">
        <v>5770107</v>
      </c>
      <c r="Y90" s="77">
        <v>5770107</v>
      </c>
      <c r="Z90" s="77">
        <v>5770107</v>
      </c>
      <c r="AA90" s="77">
        <v>5770107</v>
      </c>
    </row>
    <row r="91" spans="1:27" ht="15" customHeight="1" x14ac:dyDescent="0.25">
      <c r="A91" s="74" t="s">
        <v>227</v>
      </c>
      <c r="B91" s="75" t="s">
        <v>228</v>
      </c>
      <c r="C91" s="76" t="s">
        <v>187</v>
      </c>
      <c r="D91" s="69" t="s">
        <v>263</v>
      </c>
      <c r="E91" s="74" t="s">
        <v>37</v>
      </c>
      <c r="F91" s="74" t="s">
        <v>37</v>
      </c>
      <c r="G91" s="74" t="s">
        <v>37</v>
      </c>
      <c r="H91" s="74" t="s">
        <v>57</v>
      </c>
      <c r="I91" s="74" t="s">
        <v>135</v>
      </c>
      <c r="J91" s="74"/>
      <c r="K91" s="74"/>
      <c r="L91" s="74"/>
      <c r="M91" s="74" t="s">
        <v>38</v>
      </c>
      <c r="N91" s="74" t="s">
        <v>39</v>
      </c>
      <c r="O91" s="74" t="s">
        <v>40</v>
      </c>
      <c r="P91" s="75" t="s">
        <v>136</v>
      </c>
      <c r="Q91" s="77">
        <v>36056000</v>
      </c>
      <c r="R91" s="77">
        <v>4281930</v>
      </c>
      <c r="S91" s="77">
        <v>0</v>
      </c>
      <c r="T91" s="77">
        <v>40337930</v>
      </c>
      <c r="U91" s="77">
        <v>0</v>
      </c>
      <c r="V91" s="77">
        <v>40337930</v>
      </c>
      <c r="W91" s="77">
        <v>0</v>
      </c>
      <c r="X91" s="77">
        <v>40337930</v>
      </c>
      <c r="Y91" s="77">
        <v>40337930</v>
      </c>
      <c r="Z91" s="77">
        <v>40337930</v>
      </c>
      <c r="AA91" s="77">
        <v>40337930</v>
      </c>
    </row>
    <row r="92" spans="1:27" ht="15" customHeight="1" x14ac:dyDescent="0.25">
      <c r="A92" s="74" t="s">
        <v>227</v>
      </c>
      <c r="B92" s="75" t="s">
        <v>228</v>
      </c>
      <c r="C92" s="76" t="s">
        <v>188</v>
      </c>
      <c r="D92" s="69" t="s">
        <v>263</v>
      </c>
      <c r="E92" s="74" t="s">
        <v>37</v>
      </c>
      <c r="F92" s="74" t="s">
        <v>37</v>
      </c>
      <c r="G92" s="74" t="s">
        <v>37</v>
      </c>
      <c r="H92" s="74" t="s">
        <v>57</v>
      </c>
      <c r="I92" s="74" t="s">
        <v>137</v>
      </c>
      <c r="J92" s="74"/>
      <c r="K92" s="74"/>
      <c r="L92" s="74"/>
      <c r="M92" s="74" t="s">
        <v>38</v>
      </c>
      <c r="N92" s="74" t="s">
        <v>39</v>
      </c>
      <c r="O92" s="74" t="s">
        <v>40</v>
      </c>
      <c r="P92" s="75" t="s">
        <v>138</v>
      </c>
      <c r="Q92" s="77">
        <v>13577000</v>
      </c>
      <c r="R92" s="77">
        <v>0</v>
      </c>
      <c r="S92" s="77">
        <v>0</v>
      </c>
      <c r="T92" s="77">
        <v>13577000</v>
      </c>
      <c r="U92" s="77">
        <v>0</v>
      </c>
      <c r="V92" s="77">
        <v>6189942</v>
      </c>
      <c r="W92" s="77">
        <v>7387058</v>
      </c>
      <c r="X92" s="77">
        <v>6189942</v>
      </c>
      <c r="Y92" s="77">
        <v>6189942</v>
      </c>
      <c r="Z92" s="77">
        <v>6189942</v>
      </c>
      <c r="AA92" s="77">
        <v>6189942</v>
      </c>
    </row>
    <row r="93" spans="1:27" ht="15" customHeight="1" x14ac:dyDescent="0.25">
      <c r="A93" s="74" t="s">
        <v>227</v>
      </c>
      <c r="B93" s="75" t="s">
        <v>228</v>
      </c>
      <c r="C93" s="76" t="s">
        <v>189</v>
      </c>
      <c r="D93" s="69" t="s">
        <v>263</v>
      </c>
      <c r="E93" s="74" t="s">
        <v>37</v>
      </c>
      <c r="F93" s="74" t="s">
        <v>37</v>
      </c>
      <c r="G93" s="74" t="s">
        <v>37</v>
      </c>
      <c r="H93" s="74" t="s">
        <v>57</v>
      </c>
      <c r="I93" s="74" t="s">
        <v>140</v>
      </c>
      <c r="J93" s="74"/>
      <c r="K93" s="74"/>
      <c r="L93" s="74"/>
      <c r="M93" s="74" t="s">
        <v>38</v>
      </c>
      <c r="N93" s="74" t="s">
        <v>39</v>
      </c>
      <c r="O93" s="74" t="s">
        <v>40</v>
      </c>
      <c r="P93" s="75" t="s">
        <v>141</v>
      </c>
      <c r="Q93" s="77">
        <v>46002000</v>
      </c>
      <c r="R93" s="77">
        <v>0</v>
      </c>
      <c r="S93" s="77">
        <v>0</v>
      </c>
      <c r="T93" s="77">
        <v>46002000</v>
      </c>
      <c r="U93" s="77">
        <v>0</v>
      </c>
      <c r="V93" s="77">
        <v>0</v>
      </c>
      <c r="W93" s="77">
        <v>46002000</v>
      </c>
      <c r="X93" s="77">
        <v>0</v>
      </c>
      <c r="Y93" s="77">
        <v>0</v>
      </c>
      <c r="Z93" s="77">
        <v>0</v>
      </c>
      <c r="AA93" s="77">
        <v>0</v>
      </c>
    </row>
    <row r="94" spans="1:27" ht="15" customHeight="1" x14ac:dyDescent="0.25">
      <c r="A94" s="74" t="s">
        <v>227</v>
      </c>
      <c r="B94" s="75" t="s">
        <v>228</v>
      </c>
      <c r="C94" s="76" t="s">
        <v>190</v>
      </c>
      <c r="D94" s="69" t="s">
        <v>263</v>
      </c>
      <c r="E94" s="74" t="s">
        <v>37</v>
      </c>
      <c r="F94" s="74" t="s">
        <v>37</v>
      </c>
      <c r="G94" s="74" t="s">
        <v>37</v>
      </c>
      <c r="H94" s="74" t="s">
        <v>57</v>
      </c>
      <c r="I94" s="74" t="s">
        <v>142</v>
      </c>
      <c r="J94" s="74"/>
      <c r="K94" s="74"/>
      <c r="L94" s="74"/>
      <c r="M94" s="74" t="s">
        <v>38</v>
      </c>
      <c r="N94" s="74" t="s">
        <v>39</v>
      </c>
      <c r="O94" s="74" t="s">
        <v>40</v>
      </c>
      <c r="P94" s="75" t="s">
        <v>143</v>
      </c>
      <c r="Q94" s="77">
        <v>20818000</v>
      </c>
      <c r="R94" s="77">
        <v>0</v>
      </c>
      <c r="S94" s="77">
        <v>0</v>
      </c>
      <c r="T94" s="77">
        <v>20818000</v>
      </c>
      <c r="U94" s="77">
        <v>0</v>
      </c>
      <c r="V94" s="77">
        <v>16261620</v>
      </c>
      <c r="W94" s="77">
        <v>4556380</v>
      </c>
      <c r="X94" s="77">
        <v>16261620</v>
      </c>
      <c r="Y94" s="77">
        <v>16261620</v>
      </c>
      <c r="Z94" s="77">
        <v>16261620</v>
      </c>
      <c r="AA94" s="77">
        <v>16261620</v>
      </c>
    </row>
    <row r="95" spans="1:27" ht="15" customHeight="1" x14ac:dyDescent="0.25">
      <c r="A95" s="74" t="s">
        <v>227</v>
      </c>
      <c r="B95" s="75" t="s">
        <v>228</v>
      </c>
      <c r="C95" s="76" t="s">
        <v>191</v>
      </c>
      <c r="D95" s="69" t="s">
        <v>263</v>
      </c>
      <c r="E95" s="74" t="s">
        <v>37</v>
      </c>
      <c r="F95" s="74" t="s">
        <v>37</v>
      </c>
      <c r="G95" s="74" t="s">
        <v>43</v>
      </c>
      <c r="H95" s="74" t="s">
        <v>57</v>
      </c>
      <c r="I95" s="74"/>
      <c r="J95" s="74"/>
      <c r="K95" s="74"/>
      <c r="L95" s="74"/>
      <c r="M95" s="74" t="s">
        <v>38</v>
      </c>
      <c r="N95" s="74" t="s">
        <v>39</v>
      </c>
      <c r="O95" s="74" t="s">
        <v>40</v>
      </c>
      <c r="P95" s="75" t="s">
        <v>144</v>
      </c>
      <c r="Q95" s="77">
        <v>52130000</v>
      </c>
      <c r="R95" s="77">
        <v>0</v>
      </c>
      <c r="S95" s="77">
        <v>0</v>
      </c>
      <c r="T95" s="77">
        <v>52130000</v>
      </c>
      <c r="U95" s="77">
        <v>0</v>
      </c>
      <c r="V95" s="77">
        <v>24561700</v>
      </c>
      <c r="W95" s="77">
        <v>27568300</v>
      </c>
      <c r="X95" s="77">
        <v>24561700</v>
      </c>
      <c r="Y95" s="77">
        <v>24561700</v>
      </c>
      <c r="Z95" s="77">
        <v>24561700</v>
      </c>
      <c r="AA95" s="77">
        <v>24561700</v>
      </c>
    </row>
    <row r="96" spans="1:27" ht="15" customHeight="1" x14ac:dyDescent="0.25">
      <c r="A96" s="74" t="s">
        <v>227</v>
      </c>
      <c r="B96" s="75" t="s">
        <v>228</v>
      </c>
      <c r="C96" s="76" t="s">
        <v>192</v>
      </c>
      <c r="D96" s="69" t="s">
        <v>263</v>
      </c>
      <c r="E96" s="74" t="s">
        <v>37</v>
      </c>
      <c r="F96" s="74" t="s">
        <v>37</v>
      </c>
      <c r="G96" s="74" t="s">
        <v>43</v>
      </c>
      <c r="H96" s="74" t="s">
        <v>60</v>
      </c>
      <c r="I96" s="74"/>
      <c r="J96" s="74"/>
      <c r="K96" s="74"/>
      <c r="L96" s="74"/>
      <c r="M96" s="74" t="s">
        <v>38</v>
      </c>
      <c r="N96" s="74" t="s">
        <v>39</v>
      </c>
      <c r="O96" s="74" t="s">
        <v>40</v>
      </c>
      <c r="P96" s="75" t="s">
        <v>145</v>
      </c>
      <c r="Q96" s="77">
        <v>36500000</v>
      </c>
      <c r="R96" s="77">
        <v>0</v>
      </c>
      <c r="S96" s="77">
        <v>0</v>
      </c>
      <c r="T96" s="77">
        <v>36500000</v>
      </c>
      <c r="U96" s="77">
        <v>0</v>
      </c>
      <c r="V96" s="77">
        <v>20298700</v>
      </c>
      <c r="W96" s="77">
        <v>16201300</v>
      </c>
      <c r="X96" s="77">
        <v>20298700</v>
      </c>
      <c r="Y96" s="77">
        <v>20298700</v>
      </c>
      <c r="Z96" s="77">
        <v>20298700</v>
      </c>
      <c r="AA96" s="77">
        <v>20298700</v>
      </c>
    </row>
    <row r="97" spans="1:27" ht="15" customHeight="1" x14ac:dyDescent="0.25">
      <c r="A97" s="74" t="s">
        <v>227</v>
      </c>
      <c r="B97" s="75" t="s">
        <v>228</v>
      </c>
      <c r="C97" s="76" t="s">
        <v>193</v>
      </c>
      <c r="D97" s="69" t="s">
        <v>263</v>
      </c>
      <c r="E97" s="74" t="s">
        <v>37</v>
      </c>
      <c r="F97" s="74" t="s">
        <v>37</v>
      </c>
      <c r="G97" s="74" t="s">
        <v>43</v>
      </c>
      <c r="H97" s="74" t="s">
        <v>131</v>
      </c>
      <c r="I97" s="74"/>
      <c r="J97" s="74"/>
      <c r="K97" s="74"/>
      <c r="L97" s="74"/>
      <c r="M97" s="74" t="s">
        <v>38</v>
      </c>
      <c r="N97" s="74" t="s">
        <v>39</v>
      </c>
      <c r="O97" s="74" t="s">
        <v>40</v>
      </c>
      <c r="P97" s="75" t="s">
        <v>146</v>
      </c>
      <c r="Q97" s="77">
        <v>21260000</v>
      </c>
      <c r="R97" s="77">
        <v>0</v>
      </c>
      <c r="S97" s="77">
        <v>0</v>
      </c>
      <c r="T97" s="77">
        <v>21260000</v>
      </c>
      <c r="U97" s="77">
        <v>0</v>
      </c>
      <c r="V97" s="77">
        <v>12127200</v>
      </c>
      <c r="W97" s="77">
        <v>9132800</v>
      </c>
      <c r="X97" s="77">
        <v>12127200</v>
      </c>
      <c r="Y97" s="77">
        <v>12127200</v>
      </c>
      <c r="Z97" s="77">
        <v>12127200</v>
      </c>
      <c r="AA97" s="77">
        <v>12127200</v>
      </c>
    </row>
    <row r="98" spans="1:27" ht="15" customHeight="1" x14ac:dyDescent="0.25">
      <c r="A98" s="74" t="s">
        <v>227</v>
      </c>
      <c r="B98" s="75" t="s">
        <v>228</v>
      </c>
      <c r="C98" s="76" t="s">
        <v>194</v>
      </c>
      <c r="D98" s="69" t="s">
        <v>263</v>
      </c>
      <c r="E98" s="74" t="s">
        <v>37</v>
      </c>
      <c r="F98" s="74" t="s">
        <v>37</v>
      </c>
      <c r="G98" s="74" t="s">
        <v>43</v>
      </c>
      <c r="H98" s="74" t="s">
        <v>133</v>
      </c>
      <c r="I98" s="74"/>
      <c r="J98" s="74"/>
      <c r="K98" s="74"/>
      <c r="L98" s="74"/>
      <c r="M98" s="74" t="s">
        <v>38</v>
      </c>
      <c r="N98" s="74" t="s">
        <v>39</v>
      </c>
      <c r="O98" s="74" t="s">
        <v>40</v>
      </c>
      <c r="P98" s="75" t="s">
        <v>147</v>
      </c>
      <c r="Q98" s="77">
        <v>5226000</v>
      </c>
      <c r="R98" s="77">
        <v>0</v>
      </c>
      <c r="S98" s="77">
        <v>0</v>
      </c>
      <c r="T98" s="77">
        <v>5226000</v>
      </c>
      <c r="U98" s="77">
        <v>0</v>
      </c>
      <c r="V98" s="77">
        <v>2465200</v>
      </c>
      <c r="W98" s="77">
        <v>2760800</v>
      </c>
      <c r="X98" s="77">
        <v>2465200</v>
      </c>
      <c r="Y98" s="77">
        <v>2465200</v>
      </c>
      <c r="Z98" s="77">
        <v>2465200</v>
      </c>
      <c r="AA98" s="77">
        <v>2465200</v>
      </c>
    </row>
    <row r="99" spans="1:27" ht="15" customHeight="1" x14ac:dyDescent="0.25">
      <c r="A99" s="74" t="s">
        <v>227</v>
      </c>
      <c r="B99" s="75" t="s">
        <v>228</v>
      </c>
      <c r="C99" s="76" t="s">
        <v>195</v>
      </c>
      <c r="D99" s="69" t="s">
        <v>263</v>
      </c>
      <c r="E99" s="74" t="s">
        <v>37</v>
      </c>
      <c r="F99" s="74" t="s">
        <v>37</v>
      </c>
      <c r="G99" s="74" t="s">
        <v>43</v>
      </c>
      <c r="H99" s="74" t="s">
        <v>135</v>
      </c>
      <c r="I99" s="74"/>
      <c r="J99" s="74"/>
      <c r="K99" s="74"/>
      <c r="L99" s="74"/>
      <c r="M99" s="74" t="s">
        <v>38</v>
      </c>
      <c r="N99" s="74" t="s">
        <v>39</v>
      </c>
      <c r="O99" s="74" t="s">
        <v>40</v>
      </c>
      <c r="P99" s="75" t="s">
        <v>148</v>
      </c>
      <c r="Q99" s="77">
        <v>15952000</v>
      </c>
      <c r="R99" s="77">
        <v>0</v>
      </c>
      <c r="S99" s="77">
        <v>0</v>
      </c>
      <c r="T99" s="77">
        <v>15952000</v>
      </c>
      <c r="U99" s="77">
        <v>0</v>
      </c>
      <c r="V99" s="77">
        <v>9097000</v>
      </c>
      <c r="W99" s="77">
        <v>6855000</v>
      </c>
      <c r="X99" s="77">
        <v>9097000</v>
      </c>
      <c r="Y99" s="77">
        <v>9097000</v>
      </c>
      <c r="Z99" s="77">
        <v>9097000</v>
      </c>
      <c r="AA99" s="77">
        <v>9097000</v>
      </c>
    </row>
    <row r="100" spans="1:27" ht="15" customHeight="1" x14ac:dyDescent="0.25">
      <c r="A100" s="74" t="s">
        <v>227</v>
      </c>
      <c r="B100" s="75" t="s">
        <v>228</v>
      </c>
      <c r="C100" s="76" t="s">
        <v>196</v>
      </c>
      <c r="D100" s="69" t="s">
        <v>263</v>
      </c>
      <c r="E100" s="74" t="s">
        <v>37</v>
      </c>
      <c r="F100" s="74" t="s">
        <v>37</v>
      </c>
      <c r="G100" s="74" t="s">
        <v>43</v>
      </c>
      <c r="H100" s="74" t="s">
        <v>137</v>
      </c>
      <c r="I100" s="74"/>
      <c r="J100" s="74"/>
      <c r="K100" s="74"/>
      <c r="L100" s="74"/>
      <c r="M100" s="74" t="s">
        <v>38</v>
      </c>
      <c r="N100" s="74" t="s">
        <v>39</v>
      </c>
      <c r="O100" s="74" t="s">
        <v>40</v>
      </c>
      <c r="P100" s="75" t="s">
        <v>149</v>
      </c>
      <c r="Q100" s="77">
        <v>10637000</v>
      </c>
      <c r="R100" s="77">
        <v>0</v>
      </c>
      <c r="S100" s="77">
        <v>0</v>
      </c>
      <c r="T100" s="77">
        <v>10637000</v>
      </c>
      <c r="U100" s="77">
        <v>0</v>
      </c>
      <c r="V100" s="77">
        <v>6066700</v>
      </c>
      <c r="W100" s="77">
        <v>4570300</v>
      </c>
      <c r="X100" s="77">
        <v>6066700</v>
      </c>
      <c r="Y100" s="77">
        <v>6066700</v>
      </c>
      <c r="Z100" s="77">
        <v>6066700</v>
      </c>
      <c r="AA100" s="77">
        <v>6066700</v>
      </c>
    </row>
    <row r="101" spans="1:27" ht="15" customHeight="1" x14ac:dyDescent="0.25">
      <c r="A101" s="74" t="s">
        <v>227</v>
      </c>
      <c r="B101" s="75" t="s">
        <v>228</v>
      </c>
      <c r="C101" s="76" t="s">
        <v>197</v>
      </c>
      <c r="D101" s="69" t="s">
        <v>263</v>
      </c>
      <c r="E101" s="74" t="s">
        <v>37</v>
      </c>
      <c r="F101" s="74" t="s">
        <v>37</v>
      </c>
      <c r="G101" s="74" t="s">
        <v>46</v>
      </c>
      <c r="H101" s="74" t="s">
        <v>57</v>
      </c>
      <c r="I101" s="74" t="s">
        <v>57</v>
      </c>
      <c r="J101" s="74"/>
      <c r="K101" s="74"/>
      <c r="L101" s="74"/>
      <c r="M101" s="74" t="s">
        <v>38</v>
      </c>
      <c r="N101" s="74" t="s">
        <v>39</v>
      </c>
      <c r="O101" s="74" t="s">
        <v>40</v>
      </c>
      <c r="P101" s="75" t="s">
        <v>150</v>
      </c>
      <c r="Q101" s="77">
        <v>1695330</v>
      </c>
      <c r="R101" s="77">
        <v>12011453</v>
      </c>
      <c r="S101" s="77">
        <v>0</v>
      </c>
      <c r="T101" s="77">
        <v>13706783</v>
      </c>
      <c r="U101" s="77">
        <v>0</v>
      </c>
      <c r="V101" s="77">
        <v>13706783</v>
      </c>
      <c r="W101" s="77">
        <v>0</v>
      </c>
      <c r="X101" s="77">
        <v>13706783</v>
      </c>
      <c r="Y101" s="77">
        <v>13706783</v>
      </c>
      <c r="Z101" s="77">
        <v>13706783</v>
      </c>
      <c r="AA101" s="77">
        <v>13706783</v>
      </c>
    </row>
    <row r="102" spans="1:27" ht="15" customHeight="1" x14ac:dyDescent="0.25">
      <c r="A102" s="74" t="s">
        <v>227</v>
      </c>
      <c r="B102" s="75" t="s">
        <v>228</v>
      </c>
      <c r="C102" s="76" t="s">
        <v>198</v>
      </c>
      <c r="D102" s="69" t="s">
        <v>263</v>
      </c>
      <c r="E102" s="74" t="s">
        <v>37</v>
      </c>
      <c r="F102" s="74" t="s">
        <v>37</v>
      </c>
      <c r="G102" s="74" t="s">
        <v>46</v>
      </c>
      <c r="H102" s="74" t="s">
        <v>57</v>
      </c>
      <c r="I102" s="74" t="s">
        <v>60</v>
      </c>
      <c r="J102" s="74"/>
      <c r="K102" s="74"/>
      <c r="L102" s="74"/>
      <c r="M102" s="74" t="s">
        <v>38</v>
      </c>
      <c r="N102" s="74" t="s">
        <v>39</v>
      </c>
      <c r="O102" s="74" t="s">
        <v>40</v>
      </c>
      <c r="P102" s="75" t="s">
        <v>151</v>
      </c>
      <c r="Q102" s="77">
        <v>0</v>
      </c>
      <c r="R102" s="77">
        <v>2374010</v>
      </c>
      <c r="S102" s="77">
        <v>0</v>
      </c>
      <c r="T102" s="77">
        <v>2374010</v>
      </c>
      <c r="U102" s="77">
        <v>0</v>
      </c>
      <c r="V102" s="77">
        <v>2374010</v>
      </c>
      <c r="W102" s="77">
        <v>0</v>
      </c>
      <c r="X102" s="77">
        <v>2374010</v>
      </c>
      <c r="Y102" s="77">
        <v>2374010</v>
      </c>
      <c r="Z102" s="77">
        <v>2374010</v>
      </c>
      <c r="AA102" s="77">
        <v>2374010</v>
      </c>
    </row>
    <row r="103" spans="1:27" ht="15" customHeight="1" x14ac:dyDescent="0.25">
      <c r="A103" s="74" t="s">
        <v>227</v>
      </c>
      <c r="B103" s="75" t="s">
        <v>228</v>
      </c>
      <c r="C103" s="76" t="s">
        <v>199</v>
      </c>
      <c r="D103" s="69" t="s">
        <v>263</v>
      </c>
      <c r="E103" s="74" t="s">
        <v>37</v>
      </c>
      <c r="F103" s="74" t="s">
        <v>37</v>
      </c>
      <c r="G103" s="74" t="s">
        <v>46</v>
      </c>
      <c r="H103" s="74" t="s">
        <v>57</v>
      </c>
      <c r="I103" s="74" t="s">
        <v>129</v>
      </c>
      <c r="J103" s="74"/>
      <c r="K103" s="74"/>
      <c r="L103" s="74"/>
      <c r="M103" s="74" t="s">
        <v>38</v>
      </c>
      <c r="N103" s="74" t="s">
        <v>39</v>
      </c>
      <c r="O103" s="74" t="s">
        <v>40</v>
      </c>
      <c r="P103" s="75" t="s">
        <v>152</v>
      </c>
      <c r="Q103" s="77">
        <v>1081080</v>
      </c>
      <c r="R103" s="77">
        <v>179643</v>
      </c>
      <c r="S103" s="77">
        <v>0</v>
      </c>
      <c r="T103" s="77">
        <v>1260723</v>
      </c>
      <c r="U103" s="77">
        <v>0</v>
      </c>
      <c r="V103" s="77">
        <v>1260723</v>
      </c>
      <c r="W103" s="77">
        <v>0</v>
      </c>
      <c r="X103" s="77">
        <v>1260723</v>
      </c>
      <c r="Y103" s="77">
        <v>1260723</v>
      </c>
      <c r="Z103" s="77">
        <v>1260723</v>
      </c>
      <c r="AA103" s="77">
        <v>1260723</v>
      </c>
    </row>
    <row r="104" spans="1:27" ht="15" customHeight="1" x14ac:dyDescent="0.25">
      <c r="A104" s="74" t="s">
        <v>227</v>
      </c>
      <c r="B104" s="75" t="s">
        <v>228</v>
      </c>
      <c r="C104" s="76" t="s">
        <v>201</v>
      </c>
      <c r="D104" s="69" t="s">
        <v>263</v>
      </c>
      <c r="E104" s="74" t="s">
        <v>37</v>
      </c>
      <c r="F104" s="74" t="s">
        <v>37</v>
      </c>
      <c r="G104" s="74" t="s">
        <v>46</v>
      </c>
      <c r="H104" s="74" t="s">
        <v>154</v>
      </c>
      <c r="I104" s="74"/>
      <c r="J104" s="74"/>
      <c r="K104" s="74"/>
      <c r="L104" s="74"/>
      <c r="M104" s="74" t="s">
        <v>38</v>
      </c>
      <c r="N104" s="74" t="s">
        <v>39</v>
      </c>
      <c r="O104" s="74" t="s">
        <v>40</v>
      </c>
      <c r="P104" s="75" t="s">
        <v>155</v>
      </c>
      <c r="Q104" s="77">
        <v>859320</v>
      </c>
      <c r="R104" s="77">
        <v>0</v>
      </c>
      <c r="S104" s="77">
        <v>0</v>
      </c>
      <c r="T104" s="77">
        <v>859320</v>
      </c>
      <c r="U104" s="77">
        <v>0</v>
      </c>
      <c r="V104" s="77">
        <v>0</v>
      </c>
      <c r="W104" s="77">
        <v>859320</v>
      </c>
      <c r="X104" s="77">
        <v>0</v>
      </c>
      <c r="Y104" s="77">
        <v>0</v>
      </c>
      <c r="Z104" s="77">
        <v>0</v>
      </c>
      <c r="AA104" s="77">
        <v>0</v>
      </c>
    </row>
    <row r="105" spans="1:27" ht="15" customHeight="1" x14ac:dyDescent="0.25">
      <c r="A105" s="74" t="s">
        <v>227</v>
      </c>
      <c r="B105" s="75" t="s">
        <v>228</v>
      </c>
      <c r="C105" s="76" t="s">
        <v>204</v>
      </c>
      <c r="D105" s="69" t="s">
        <v>263</v>
      </c>
      <c r="E105" s="74" t="s">
        <v>43</v>
      </c>
      <c r="F105" s="74" t="s">
        <v>43</v>
      </c>
      <c r="G105" s="74" t="s">
        <v>43</v>
      </c>
      <c r="H105" s="74" t="s">
        <v>135</v>
      </c>
      <c r="I105" s="74" t="s">
        <v>131</v>
      </c>
      <c r="J105" s="74"/>
      <c r="K105" s="74"/>
      <c r="L105" s="74"/>
      <c r="M105" s="74" t="s">
        <v>38</v>
      </c>
      <c r="N105" s="74" t="s">
        <v>39</v>
      </c>
      <c r="O105" s="74" t="s">
        <v>40</v>
      </c>
      <c r="P105" s="75" t="s">
        <v>158</v>
      </c>
      <c r="Q105" s="77">
        <v>0</v>
      </c>
      <c r="R105" s="77">
        <v>78400</v>
      </c>
      <c r="S105" s="77">
        <v>0</v>
      </c>
      <c r="T105" s="77">
        <v>78400</v>
      </c>
      <c r="U105" s="77">
        <v>0</v>
      </c>
      <c r="V105" s="77">
        <v>78400</v>
      </c>
      <c r="W105" s="77">
        <v>0</v>
      </c>
      <c r="X105" s="77">
        <v>78400</v>
      </c>
      <c r="Y105" s="77">
        <v>78400</v>
      </c>
      <c r="Z105" s="77">
        <v>78400</v>
      </c>
      <c r="AA105" s="77">
        <v>78400</v>
      </c>
    </row>
    <row r="106" spans="1:27" ht="15" customHeight="1" x14ac:dyDescent="0.25">
      <c r="A106" s="74" t="s">
        <v>227</v>
      </c>
      <c r="B106" s="75" t="s">
        <v>228</v>
      </c>
      <c r="C106" s="76" t="s">
        <v>205</v>
      </c>
      <c r="D106" s="69" t="s">
        <v>263</v>
      </c>
      <c r="E106" s="74" t="s">
        <v>43</v>
      </c>
      <c r="F106" s="74" t="s">
        <v>43</v>
      </c>
      <c r="G106" s="74" t="s">
        <v>43</v>
      </c>
      <c r="H106" s="74" t="s">
        <v>135</v>
      </c>
      <c r="I106" s="74" t="s">
        <v>140</v>
      </c>
      <c r="J106" s="74"/>
      <c r="K106" s="74"/>
      <c r="L106" s="74"/>
      <c r="M106" s="74" t="s">
        <v>38</v>
      </c>
      <c r="N106" s="74" t="s">
        <v>39</v>
      </c>
      <c r="O106" s="74" t="s">
        <v>40</v>
      </c>
      <c r="P106" s="75" t="s">
        <v>159</v>
      </c>
      <c r="Q106" s="77">
        <v>18000000</v>
      </c>
      <c r="R106" s="77">
        <v>0</v>
      </c>
      <c r="S106" s="77">
        <v>0</v>
      </c>
      <c r="T106" s="77">
        <v>18000000</v>
      </c>
      <c r="U106" s="77">
        <v>0</v>
      </c>
      <c r="V106" s="77">
        <v>18000000</v>
      </c>
      <c r="W106" s="77">
        <v>0</v>
      </c>
      <c r="X106" s="77">
        <v>11081824</v>
      </c>
      <c r="Y106" s="77">
        <v>9184394</v>
      </c>
      <c r="Z106" s="77">
        <v>9184394</v>
      </c>
      <c r="AA106" s="77">
        <v>9184394</v>
      </c>
    </row>
    <row r="107" spans="1:27" ht="15" customHeight="1" x14ac:dyDescent="0.25">
      <c r="A107" s="74" t="s">
        <v>227</v>
      </c>
      <c r="B107" s="75" t="s">
        <v>228</v>
      </c>
      <c r="C107" s="76" t="s">
        <v>206</v>
      </c>
      <c r="D107" s="69" t="s">
        <v>263</v>
      </c>
      <c r="E107" s="74" t="s">
        <v>43</v>
      </c>
      <c r="F107" s="74" t="s">
        <v>43</v>
      </c>
      <c r="G107" s="74" t="s">
        <v>43</v>
      </c>
      <c r="H107" s="74" t="s">
        <v>137</v>
      </c>
      <c r="I107" s="74" t="s">
        <v>57</v>
      </c>
      <c r="J107" s="74"/>
      <c r="K107" s="74"/>
      <c r="L107" s="74"/>
      <c r="M107" s="74" t="s">
        <v>38</v>
      </c>
      <c r="N107" s="74" t="s">
        <v>39</v>
      </c>
      <c r="O107" s="74" t="s">
        <v>40</v>
      </c>
      <c r="P107" s="75" t="s">
        <v>160</v>
      </c>
      <c r="Q107" s="77">
        <v>52302000</v>
      </c>
      <c r="R107" s="77">
        <v>0</v>
      </c>
      <c r="S107" s="77">
        <v>52302000</v>
      </c>
      <c r="T107" s="77">
        <v>0</v>
      </c>
      <c r="U107" s="77">
        <v>0</v>
      </c>
      <c r="V107" s="77">
        <v>0</v>
      </c>
      <c r="W107" s="77">
        <v>0</v>
      </c>
      <c r="X107" s="77">
        <v>0</v>
      </c>
      <c r="Y107" s="77">
        <v>0</v>
      </c>
      <c r="Z107" s="77">
        <v>0</v>
      </c>
      <c r="AA107" s="77">
        <v>0</v>
      </c>
    </row>
    <row r="108" spans="1:27" ht="15" customHeight="1" x14ac:dyDescent="0.25">
      <c r="A108" s="74" t="s">
        <v>227</v>
      </c>
      <c r="B108" s="75" t="s">
        <v>228</v>
      </c>
      <c r="C108" s="76" t="s">
        <v>109</v>
      </c>
      <c r="D108" s="69" t="s">
        <v>263</v>
      </c>
      <c r="E108" s="74" t="s">
        <v>43</v>
      </c>
      <c r="F108" s="74" t="s">
        <v>43</v>
      </c>
      <c r="G108" s="74" t="s">
        <v>43</v>
      </c>
      <c r="H108" s="74" t="s">
        <v>137</v>
      </c>
      <c r="I108" s="74" t="s">
        <v>60</v>
      </c>
      <c r="J108" s="74"/>
      <c r="K108" s="74"/>
      <c r="L108" s="74"/>
      <c r="M108" s="74" t="s">
        <v>38</v>
      </c>
      <c r="N108" s="74" t="s">
        <v>39</v>
      </c>
      <c r="O108" s="74" t="s">
        <v>40</v>
      </c>
      <c r="P108" s="75" t="s">
        <v>161</v>
      </c>
      <c r="Q108" s="77">
        <v>52302000</v>
      </c>
      <c r="R108" s="77">
        <v>5238000</v>
      </c>
      <c r="S108" s="77">
        <v>0</v>
      </c>
      <c r="T108" s="77">
        <v>57540000</v>
      </c>
      <c r="U108" s="77">
        <v>0</v>
      </c>
      <c r="V108" s="77">
        <v>57540000</v>
      </c>
      <c r="W108" s="77">
        <v>0</v>
      </c>
      <c r="X108" s="77">
        <v>27498000</v>
      </c>
      <c r="Y108" s="77">
        <v>27498000</v>
      </c>
      <c r="Z108" s="77">
        <v>27498000</v>
      </c>
      <c r="AA108" s="77">
        <v>27498000</v>
      </c>
    </row>
    <row r="109" spans="1:27" ht="15" customHeight="1" x14ac:dyDescent="0.25">
      <c r="A109" s="74" t="s">
        <v>227</v>
      </c>
      <c r="B109" s="75" t="s">
        <v>228</v>
      </c>
      <c r="C109" s="76" t="s">
        <v>208</v>
      </c>
      <c r="D109" s="69" t="s">
        <v>263</v>
      </c>
      <c r="E109" s="74" t="s">
        <v>43</v>
      </c>
      <c r="F109" s="74" t="s">
        <v>43</v>
      </c>
      <c r="G109" s="74" t="s">
        <v>43</v>
      </c>
      <c r="H109" s="74" t="s">
        <v>139</v>
      </c>
      <c r="I109" s="74" t="s">
        <v>131</v>
      </c>
      <c r="J109" s="74"/>
      <c r="K109" s="74"/>
      <c r="L109" s="74"/>
      <c r="M109" s="74" t="s">
        <v>38</v>
      </c>
      <c r="N109" s="74" t="s">
        <v>39</v>
      </c>
      <c r="O109" s="74" t="s">
        <v>40</v>
      </c>
      <c r="P109" s="75" t="s">
        <v>163</v>
      </c>
      <c r="Q109" s="77">
        <v>5000000</v>
      </c>
      <c r="R109" s="77">
        <v>0</v>
      </c>
      <c r="S109" s="77">
        <v>0</v>
      </c>
      <c r="T109" s="77">
        <v>5000000</v>
      </c>
      <c r="U109" s="77">
        <v>0</v>
      </c>
      <c r="V109" s="77">
        <v>5000000</v>
      </c>
      <c r="W109" s="77">
        <v>0</v>
      </c>
      <c r="X109" s="77">
        <v>3185082</v>
      </c>
      <c r="Y109" s="77">
        <v>3185082</v>
      </c>
      <c r="Z109" s="77">
        <v>3185082</v>
      </c>
      <c r="AA109" s="77">
        <v>3185082</v>
      </c>
    </row>
    <row r="110" spans="1:27" ht="15" customHeight="1" x14ac:dyDescent="0.25">
      <c r="A110" s="74" t="s">
        <v>227</v>
      </c>
      <c r="B110" s="75" t="s">
        <v>228</v>
      </c>
      <c r="C110" s="76" t="s">
        <v>209</v>
      </c>
      <c r="D110" s="69" t="s">
        <v>263</v>
      </c>
      <c r="E110" s="74" t="s">
        <v>43</v>
      </c>
      <c r="F110" s="74" t="s">
        <v>43</v>
      </c>
      <c r="G110" s="74" t="s">
        <v>43</v>
      </c>
      <c r="H110" s="74" t="s">
        <v>140</v>
      </c>
      <c r="I110" s="74" t="s">
        <v>131</v>
      </c>
      <c r="J110" s="74"/>
      <c r="K110" s="74"/>
      <c r="L110" s="74"/>
      <c r="M110" s="74" t="s">
        <v>38</v>
      </c>
      <c r="N110" s="74" t="s">
        <v>39</v>
      </c>
      <c r="O110" s="74" t="s">
        <v>40</v>
      </c>
      <c r="P110" s="75" t="s">
        <v>164</v>
      </c>
      <c r="Q110" s="77">
        <v>1000000</v>
      </c>
      <c r="R110" s="77">
        <v>0</v>
      </c>
      <c r="S110" s="77">
        <v>1000000</v>
      </c>
      <c r="T110" s="77">
        <v>0</v>
      </c>
      <c r="U110" s="77">
        <v>0</v>
      </c>
      <c r="V110" s="77">
        <v>0</v>
      </c>
      <c r="W110" s="77">
        <v>0</v>
      </c>
      <c r="X110" s="77">
        <v>0</v>
      </c>
      <c r="Y110" s="77">
        <v>0</v>
      </c>
      <c r="Z110" s="77">
        <v>0</v>
      </c>
      <c r="AA110" s="77">
        <v>0</v>
      </c>
    </row>
    <row r="111" spans="1:27" ht="15" customHeight="1" x14ac:dyDescent="0.25">
      <c r="A111" s="74" t="s">
        <v>227</v>
      </c>
      <c r="B111" s="75" t="s">
        <v>228</v>
      </c>
      <c r="C111" s="76" t="s">
        <v>210</v>
      </c>
      <c r="D111" s="69" t="s">
        <v>263</v>
      </c>
      <c r="E111" s="74" t="s">
        <v>43</v>
      </c>
      <c r="F111" s="74" t="s">
        <v>43</v>
      </c>
      <c r="G111" s="74" t="s">
        <v>43</v>
      </c>
      <c r="H111" s="74" t="s">
        <v>142</v>
      </c>
      <c r="I111" s="74"/>
      <c r="J111" s="74"/>
      <c r="K111" s="74"/>
      <c r="L111" s="74"/>
      <c r="M111" s="74" t="s">
        <v>38</v>
      </c>
      <c r="N111" s="74" t="s">
        <v>39</v>
      </c>
      <c r="O111" s="74" t="s">
        <v>40</v>
      </c>
      <c r="P111" s="75" t="s">
        <v>165</v>
      </c>
      <c r="Q111" s="77">
        <v>0</v>
      </c>
      <c r="R111" s="77">
        <v>258320</v>
      </c>
      <c r="S111" s="77">
        <v>0</v>
      </c>
      <c r="T111" s="77">
        <v>258320</v>
      </c>
      <c r="U111" s="77">
        <v>0</v>
      </c>
      <c r="V111" s="77">
        <v>258320</v>
      </c>
      <c r="W111" s="77">
        <v>0</v>
      </c>
      <c r="X111" s="77">
        <v>228866</v>
      </c>
      <c r="Y111" s="77">
        <v>228866</v>
      </c>
      <c r="Z111" s="77">
        <v>228866</v>
      </c>
      <c r="AA111" s="77">
        <v>228866</v>
      </c>
    </row>
    <row r="112" spans="1:27" ht="15" customHeight="1" x14ac:dyDescent="0.25">
      <c r="A112" s="74" t="s">
        <v>227</v>
      </c>
      <c r="B112" s="75" t="s">
        <v>228</v>
      </c>
      <c r="C112" s="76" t="s">
        <v>211</v>
      </c>
      <c r="D112" s="69" t="s">
        <v>263</v>
      </c>
      <c r="E112" s="74" t="s">
        <v>46</v>
      </c>
      <c r="F112" s="74" t="s">
        <v>53</v>
      </c>
      <c r="G112" s="74" t="s">
        <v>43</v>
      </c>
      <c r="H112" s="74" t="s">
        <v>54</v>
      </c>
      <c r="I112" s="74" t="s">
        <v>57</v>
      </c>
      <c r="J112" s="74"/>
      <c r="K112" s="74"/>
      <c r="L112" s="74"/>
      <c r="M112" s="74" t="s">
        <v>38</v>
      </c>
      <c r="N112" s="74" t="s">
        <v>39</v>
      </c>
      <c r="O112" s="74" t="s">
        <v>40</v>
      </c>
      <c r="P112" s="75" t="s">
        <v>166</v>
      </c>
      <c r="Q112" s="77">
        <v>0</v>
      </c>
      <c r="R112" s="77">
        <v>1326858</v>
      </c>
      <c r="S112" s="77">
        <v>0</v>
      </c>
      <c r="T112" s="77">
        <v>1326858</v>
      </c>
      <c r="U112" s="77">
        <v>0</v>
      </c>
      <c r="V112" s="77">
        <v>411733</v>
      </c>
      <c r="W112" s="77">
        <v>915125</v>
      </c>
      <c r="X112" s="77">
        <v>411733</v>
      </c>
      <c r="Y112" s="77">
        <v>411733</v>
      </c>
      <c r="Z112" s="77">
        <v>411733</v>
      </c>
      <c r="AA112" s="77">
        <v>411733</v>
      </c>
    </row>
    <row r="113" spans="1:27" ht="15" customHeight="1" x14ac:dyDescent="0.25">
      <c r="A113" s="74" t="s">
        <v>227</v>
      </c>
      <c r="B113" s="75" t="s">
        <v>228</v>
      </c>
      <c r="C113" s="76" t="s">
        <v>213</v>
      </c>
      <c r="D113" s="69" t="s">
        <v>263</v>
      </c>
      <c r="E113" s="74" t="s">
        <v>63</v>
      </c>
      <c r="F113" s="74" t="s">
        <v>37</v>
      </c>
      <c r="G113" s="74" t="s">
        <v>43</v>
      </c>
      <c r="H113" s="74" t="s">
        <v>57</v>
      </c>
      <c r="I113" s="74"/>
      <c r="J113" s="74"/>
      <c r="K113" s="74"/>
      <c r="L113" s="74"/>
      <c r="M113" s="74" t="s">
        <v>38</v>
      </c>
      <c r="N113" s="74" t="s">
        <v>39</v>
      </c>
      <c r="O113" s="74" t="s">
        <v>40</v>
      </c>
      <c r="P113" s="75" t="s">
        <v>168</v>
      </c>
      <c r="Q113" s="77">
        <v>0</v>
      </c>
      <c r="R113" s="77">
        <v>8445669</v>
      </c>
      <c r="S113" s="77">
        <v>0</v>
      </c>
      <c r="T113" s="77">
        <v>8445669</v>
      </c>
      <c r="U113" s="77">
        <v>0</v>
      </c>
      <c r="V113" s="77">
        <v>8445669</v>
      </c>
      <c r="W113" s="77">
        <v>0</v>
      </c>
      <c r="X113" s="77">
        <v>8445669</v>
      </c>
      <c r="Y113" s="77">
        <v>8445669</v>
      </c>
      <c r="Z113" s="77">
        <v>8445669</v>
      </c>
      <c r="AA113" s="77">
        <v>8445669</v>
      </c>
    </row>
    <row r="114" spans="1:27" ht="15" customHeight="1" x14ac:dyDescent="0.25">
      <c r="A114" s="74" t="s">
        <v>227</v>
      </c>
      <c r="B114" s="75" t="s">
        <v>228</v>
      </c>
      <c r="C114" s="76" t="s">
        <v>214</v>
      </c>
      <c r="D114" s="69" t="s">
        <v>263</v>
      </c>
      <c r="E114" s="74" t="s">
        <v>63</v>
      </c>
      <c r="F114" s="74" t="s">
        <v>37</v>
      </c>
      <c r="G114" s="74" t="s">
        <v>43</v>
      </c>
      <c r="H114" s="74" t="s">
        <v>129</v>
      </c>
      <c r="I114" s="74"/>
      <c r="J114" s="74"/>
      <c r="K114" s="74"/>
      <c r="L114" s="74"/>
      <c r="M114" s="74" t="s">
        <v>50</v>
      </c>
      <c r="N114" s="74" t="s">
        <v>51</v>
      </c>
      <c r="O114" s="74" t="s">
        <v>40</v>
      </c>
      <c r="P114" s="75" t="s">
        <v>169</v>
      </c>
      <c r="Q114" s="77">
        <v>0</v>
      </c>
      <c r="R114" s="77">
        <v>1879000</v>
      </c>
      <c r="S114" s="77">
        <v>0</v>
      </c>
      <c r="T114" s="77">
        <v>1879000</v>
      </c>
      <c r="U114" s="77">
        <v>0</v>
      </c>
      <c r="V114" s="77">
        <v>1879000</v>
      </c>
      <c r="W114" s="77">
        <v>0</v>
      </c>
      <c r="X114" s="77">
        <v>1879000</v>
      </c>
      <c r="Y114" s="77">
        <v>1879000</v>
      </c>
      <c r="Z114" s="77">
        <v>1879000</v>
      </c>
      <c r="AA114" s="77">
        <v>1879000</v>
      </c>
    </row>
    <row r="115" spans="1:27" ht="15" customHeight="1" x14ac:dyDescent="0.25">
      <c r="A115" s="74" t="s">
        <v>229</v>
      </c>
      <c r="B115" s="75" t="s">
        <v>230</v>
      </c>
      <c r="C115" s="76" t="s">
        <v>183</v>
      </c>
      <c r="D115" s="69" t="s">
        <v>263</v>
      </c>
      <c r="E115" s="74" t="s">
        <v>37</v>
      </c>
      <c r="F115" s="74" t="s">
        <v>37</v>
      </c>
      <c r="G115" s="74" t="s">
        <v>37</v>
      </c>
      <c r="H115" s="74" t="s">
        <v>57</v>
      </c>
      <c r="I115" s="74" t="s">
        <v>57</v>
      </c>
      <c r="J115" s="74"/>
      <c r="K115" s="74"/>
      <c r="L115" s="74"/>
      <c r="M115" s="74" t="s">
        <v>38</v>
      </c>
      <c r="N115" s="74" t="s">
        <v>39</v>
      </c>
      <c r="O115" s="74" t="s">
        <v>40</v>
      </c>
      <c r="P115" s="75" t="s">
        <v>128</v>
      </c>
      <c r="Q115" s="77">
        <v>368152000</v>
      </c>
      <c r="R115" s="77">
        <v>0</v>
      </c>
      <c r="S115" s="77">
        <v>0</v>
      </c>
      <c r="T115" s="77">
        <v>368152000</v>
      </c>
      <c r="U115" s="77">
        <v>0</v>
      </c>
      <c r="V115" s="77">
        <v>203743680</v>
      </c>
      <c r="W115" s="77">
        <v>164408320</v>
      </c>
      <c r="X115" s="77">
        <v>203743680</v>
      </c>
      <c r="Y115" s="77">
        <v>203743680</v>
      </c>
      <c r="Z115" s="77">
        <v>203743680</v>
      </c>
      <c r="AA115" s="77">
        <v>203743680</v>
      </c>
    </row>
    <row r="116" spans="1:27" ht="15" customHeight="1" x14ac:dyDescent="0.25">
      <c r="A116" s="74" t="s">
        <v>229</v>
      </c>
      <c r="B116" s="75" t="s">
        <v>230</v>
      </c>
      <c r="C116" s="76" t="s">
        <v>185</v>
      </c>
      <c r="D116" s="69" t="s">
        <v>263</v>
      </c>
      <c r="E116" s="74" t="s">
        <v>37</v>
      </c>
      <c r="F116" s="74" t="s">
        <v>37</v>
      </c>
      <c r="G116" s="74" t="s">
        <v>37</v>
      </c>
      <c r="H116" s="74" t="s">
        <v>57</v>
      </c>
      <c r="I116" s="74" t="s">
        <v>131</v>
      </c>
      <c r="J116" s="74"/>
      <c r="K116" s="74"/>
      <c r="L116" s="74"/>
      <c r="M116" s="74" t="s">
        <v>38</v>
      </c>
      <c r="N116" s="74" t="s">
        <v>39</v>
      </c>
      <c r="O116" s="74" t="s">
        <v>40</v>
      </c>
      <c r="P116" s="75" t="s">
        <v>132</v>
      </c>
      <c r="Q116" s="77">
        <v>4429000</v>
      </c>
      <c r="R116" s="77">
        <v>0</v>
      </c>
      <c r="S116" s="77">
        <v>0</v>
      </c>
      <c r="T116" s="77">
        <v>4429000</v>
      </c>
      <c r="U116" s="77">
        <v>0</v>
      </c>
      <c r="V116" s="77">
        <v>2426915</v>
      </c>
      <c r="W116" s="77">
        <v>2002085</v>
      </c>
      <c r="X116" s="77">
        <v>2426915</v>
      </c>
      <c r="Y116" s="77">
        <v>2426915</v>
      </c>
      <c r="Z116" s="77">
        <v>2426915</v>
      </c>
      <c r="AA116" s="77">
        <v>2426915</v>
      </c>
    </row>
    <row r="117" spans="1:27" ht="15" customHeight="1" x14ac:dyDescent="0.25">
      <c r="A117" s="74" t="s">
        <v>229</v>
      </c>
      <c r="B117" s="75" t="s">
        <v>230</v>
      </c>
      <c r="C117" s="76" t="s">
        <v>186</v>
      </c>
      <c r="D117" s="69" t="s">
        <v>263</v>
      </c>
      <c r="E117" s="74" t="s">
        <v>37</v>
      </c>
      <c r="F117" s="74" t="s">
        <v>37</v>
      </c>
      <c r="G117" s="74" t="s">
        <v>37</v>
      </c>
      <c r="H117" s="74" t="s">
        <v>57</v>
      </c>
      <c r="I117" s="74" t="s">
        <v>133</v>
      </c>
      <c r="J117" s="74"/>
      <c r="K117" s="74"/>
      <c r="L117" s="74"/>
      <c r="M117" s="74" t="s">
        <v>38</v>
      </c>
      <c r="N117" s="74" t="s">
        <v>39</v>
      </c>
      <c r="O117" s="74" t="s">
        <v>40</v>
      </c>
      <c r="P117" s="75" t="s">
        <v>134</v>
      </c>
      <c r="Q117" s="77">
        <v>4638000</v>
      </c>
      <c r="R117" s="77">
        <v>0</v>
      </c>
      <c r="S117" s="77">
        <v>0</v>
      </c>
      <c r="T117" s="77">
        <v>4638000</v>
      </c>
      <c r="U117" s="77">
        <v>0</v>
      </c>
      <c r="V117" s="77">
        <v>2711917</v>
      </c>
      <c r="W117" s="77">
        <v>1926083</v>
      </c>
      <c r="X117" s="77">
        <v>2711917</v>
      </c>
      <c r="Y117" s="77">
        <v>2711917</v>
      </c>
      <c r="Z117" s="77">
        <v>2711917</v>
      </c>
      <c r="AA117" s="77">
        <v>2711917</v>
      </c>
    </row>
    <row r="118" spans="1:27" ht="15" customHeight="1" x14ac:dyDescent="0.25">
      <c r="A118" s="74" t="s">
        <v>229</v>
      </c>
      <c r="B118" s="75" t="s">
        <v>230</v>
      </c>
      <c r="C118" s="76" t="s">
        <v>187</v>
      </c>
      <c r="D118" s="69" t="s">
        <v>263</v>
      </c>
      <c r="E118" s="74" t="s">
        <v>37</v>
      </c>
      <c r="F118" s="74" t="s">
        <v>37</v>
      </c>
      <c r="G118" s="74" t="s">
        <v>37</v>
      </c>
      <c r="H118" s="74" t="s">
        <v>57</v>
      </c>
      <c r="I118" s="74" t="s">
        <v>135</v>
      </c>
      <c r="J118" s="74"/>
      <c r="K118" s="74"/>
      <c r="L118" s="74"/>
      <c r="M118" s="74" t="s">
        <v>38</v>
      </c>
      <c r="N118" s="74" t="s">
        <v>39</v>
      </c>
      <c r="O118" s="74" t="s">
        <v>40</v>
      </c>
      <c r="P118" s="75" t="s">
        <v>136</v>
      </c>
      <c r="Q118" s="77">
        <v>32862000</v>
      </c>
      <c r="R118" s="77">
        <v>5696553</v>
      </c>
      <c r="S118" s="77">
        <v>0</v>
      </c>
      <c r="T118" s="77">
        <v>38558553</v>
      </c>
      <c r="U118" s="77">
        <v>0</v>
      </c>
      <c r="V118" s="77">
        <v>38558553</v>
      </c>
      <c r="W118" s="77">
        <v>0</v>
      </c>
      <c r="X118" s="77">
        <v>38558553</v>
      </c>
      <c r="Y118" s="77">
        <v>38558553</v>
      </c>
      <c r="Z118" s="77">
        <v>38558553</v>
      </c>
      <c r="AA118" s="77">
        <v>38558553</v>
      </c>
    </row>
    <row r="119" spans="1:27" ht="15" customHeight="1" x14ac:dyDescent="0.25">
      <c r="A119" s="74" t="s">
        <v>229</v>
      </c>
      <c r="B119" s="75" t="s">
        <v>230</v>
      </c>
      <c r="C119" s="76" t="s">
        <v>188</v>
      </c>
      <c r="D119" s="69" t="s">
        <v>263</v>
      </c>
      <c r="E119" s="74" t="s">
        <v>37</v>
      </c>
      <c r="F119" s="74" t="s">
        <v>37</v>
      </c>
      <c r="G119" s="74" t="s">
        <v>37</v>
      </c>
      <c r="H119" s="74" t="s">
        <v>57</v>
      </c>
      <c r="I119" s="74" t="s">
        <v>137</v>
      </c>
      <c r="J119" s="74"/>
      <c r="K119" s="74"/>
      <c r="L119" s="74"/>
      <c r="M119" s="74" t="s">
        <v>38</v>
      </c>
      <c r="N119" s="74" t="s">
        <v>39</v>
      </c>
      <c r="O119" s="74" t="s">
        <v>40</v>
      </c>
      <c r="P119" s="75" t="s">
        <v>138</v>
      </c>
      <c r="Q119" s="77">
        <v>12308000</v>
      </c>
      <c r="R119" s="77">
        <v>0</v>
      </c>
      <c r="S119" s="77">
        <v>0</v>
      </c>
      <c r="T119" s="77">
        <v>12308000</v>
      </c>
      <c r="U119" s="77">
        <v>0</v>
      </c>
      <c r="V119" s="77">
        <v>6481186</v>
      </c>
      <c r="W119" s="77">
        <v>5826814</v>
      </c>
      <c r="X119" s="77">
        <v>6481186</v>
      </c>
      <c r="Y119" s="77">
        <v>6481186</v>
      </c>
      <c r="Z119" s="77">
        <v>6481186</v>
      </c>
      <c r="AA119" s="77">
        <v>6481186</v>
      </c>
    </row>
    <row r="120" spans="1:27" ht="15" customHeight="1" x14ac:dyDescent="0.25">
      <c r="A120" s="74" t="s">
        <v>229</v>
      </c>
      <c r="B120" s="75" t="s">
        <v>230</v>
      </c>
      <c r="C120" s="76" t="s">
        <v>189</v>
      </c>
      <c r="D120" s="69" t="s">
        <v>263</v>
      </c>
      <c r="E120" s="74" t="s">
        <v>37</v>
      </c>
      <c r="F120" s="74" t="s">
        <v>37</v>
      </c>
      <c r="G120" s="74" t="s">
        <v>37</v>
      </c>
      <c r="H120" s="74" t="s">
        <v>57</v>
      </c>
      <c r="I120" s="74" t="s">
        <v>140</v>
      </c>
      <c r="J120" s="74"/>
      <c r="K120" s="74"/>
      <c r="L120" s="74"/>
      <c r="M120" s="74" t="s">
        <v>38</v>
      </c>
      <c r="N120" s="74" t="s">
        <v>39</v>
      </c>
      <c r="O120" s="74" t="s">
        <v>40</v>
      </c>
      <c r="P120" s="75" t="s">
        <v>141</v>
      </c>
      <c r="Q120" s="77">
        <v>43951000</v>
      </c>
      <c r="R120" s="77">
        <v>0</v>
      </c>
      <c r="S120" s="77">
        <v>0</v>
      </c>
      <c r="T120" s="77">
        <v>43951000</v>
      </c>
      <c r="U120" s="77">
        <v>0</v>
      </c>
      <c r="V120" s="77">
        <v>0</v>
      </c>
      <c r="W120" s="77">
        <v>43951000</v>
      </c>
      <c r="X120" s="77">
        <v>0</v>
      </c>
      <c r="Y120" s="77">
        <v>0</v>
      </c>
      <c r="Z120" s="77">
        <v>0</v>
      </c>
      <c r="AA120" s="77">
        <v>0</v>
      </c>
    </row>
    <row r="121" spans="1:27" ht="15" customHeight="1" x14ac:dyDescent="0.25">
      <c r="A121" s="74" t="s">
        <v>229</v>
      </c>
      <c r="B121" s="75" t="s">
        <v>230</v>
      </c>
      <c r="C121" s="76" t="s">
        <v>190</v>
      </c>
      <c r="D121" s="69" t="s">
        <v>263</v>
      </c>
      <c r="E121" s="74" t="s">
        <v>37</v>
      </c>
      <c r="F121" s="74" t="s">
        <v>37</v>
      </c>
      <c r="G121" s="74" t="s">
        <v>37</v>
      </c>
      <c r="H121" s="74" t="s">
        <v>57</v>
      </c>
      <c r="I121" s="74" t="s">
        <v>142</v>
      </c>
      <c r="J121" s="74"/>
      <c r="K121" s="74"/>
      <c r="L121" s="74"/>
      <c r="M121" s="74" t="s">
        <v>38</v>
      </c>
      <c r="N121" s="74" t="s">
        <v>39</v>
      </c>
      <c r="O121" s="74" t="s">
        <v>40</v>
      </c>
      <c r="P121" s="75" t="s">
        <v>143</v>
      </c>
      <c r="Q121" s="77">
        <v>23447000</v>
      </c>
      <c r="R121" s="77">
        <v>0</v>
      </c>
      <c r="S121" s="77">
        <v>0</v>
      </c>
      <c r="T121" s="77">
        <v>23447000</v>
      </c>
      <c r="U121" s="77">
        <v>0</v>
      </c>
      <c r="V121" s="77">
        <v>3930468</v>
      </c>
      <c r="W121" s="77">
        <v>19516532</v>
      </c>
      <c r="X121" s="77">
        <v>3930468</v>
      </c>
      <c r="Y121" s="77">
        <v>3930468</v>
      </c>
      <c r="Z121" s="77">
        <v>3930468</v>
      </c>
      <c r="AA121" s="77">
        <v>3875890</v>
      </c>
    </row>
    <row r="122" spans="1:27" ht="15" customHeight="1" x14ac:dyDescent="0.25">
      <c r="A122" s="74" t="s">
        <v>229</v>
      </c>
      <c r="B122" s="75" t="s">
        <v>230</v>
      </c>
      <c r="C122" s="76" t="s">
        <v>191</v>
      </c>
      <c r="D122" s="69" t="s">
        <v>263</v>
      </c>
      <c r="E122" s="74" t="s">
        <v>37</v>
      </c>
      <c r="F122" s="74" t="s">
        <v>37</v>
      </c>
      <c r="G122" s="74" t="s">
        <v>43</v>
      </c>
      <c r="H122" s="74" t="s">
        <v>57</v>
      </c>
      <c r="I122" s="74"/>
      <c r="J122" s="74"/>
      <c r="K122" s="74"/>
      <c r="L122" s="74"/>
      <c r="M122" s="74" t="s">
        <v>38</v>
      </c>
      <c r="N122" s="74" t="s">
        <v>39</v>
      </c>
      <c r="O122" s="74" t="s">
        <v>40</v>
      </c>
      <c r="P122" s="75" t="s">
        <v>144</v>
      </c>
      <c r="Q122" s="77">
        <v>48695000</v>
      </c>
      <c r="R122" s="77">
        <v>0</v>
      </c>
      <c r="S122" s="77">
        <v>0</v>
      </c>
      <c r="T122" s="77">
        <v>48695000</v>
      </c>
      <c r="U122" s="77">
        <v>0</v>
      </c>
      <c r="V122" s="77">
        <v>22718500</v>
      </c>
      <c r="W122" s="77">
        <v>25976500</v>
      </c>
      <c r="X122" s="77">
        <v>22718500</v>
      </c>
      <c r="Y122" s="77">
        <v>22718500</v>
      </c>
      <c r="Z122" s="77">
        <v>22718500</v>
      </c>
      <c r="AA122" s="77">
        <v>22718500</v>
      </c>
    </row>
    <row r="123" spans="1:27" ht="15" customHeight="1" x14ac:dyDescent="0.25">
      <c r="A123" s="74" t="s">
        <v>229</v>
      </c>
      <c r="B123" s="75" t="s">
        <v>230</v>
      </c>
      <c r="C123" s="76" t="s">
        <v>192</v>
      </c>
      <c r="D123" s="69" t="s">
        <v>263</v>
      </c>
      <c r="E123" s="74" t="s">
        <v>37</v>
      </c>
      <c r="F123" s="74" t="s">
        <v>37</v>
      </c>
      <c r="G123" s="74" t="s">
        <v>43</v>
      </c>
      <c r="H123" s="74" t="s">
        <v>60</v>
      </c>
      <c r="I123" s="74"/>
      <c r="J123" s="74"/>
      <c r="K123" s="74"/>
      <c r="L123" s="74"/>
      <c r="M123" s="74" t="s">
        <v>38</v>
      </c>
      <c r="N123" s="74" t="s">
        <v>39</v>
      </c>
      <c r="O123" s="74" t="s">
        <v>40</v>
      </c>
      <c r="P123" s="75" t="s">
        <v>145</v>
      </c>
      <c r="Q123" s="77">
        <v>34499000</v>
      </c>
      <c r="R123" s="77">
        <v>0</v>
      </c>
      <c r="S123" s="77">
        <v>0</v>
      </c>
      <c r="T123" s="77">
        <v>34499000</v>
      </c>
      <c r="U123" s="77">
        <v>0</v>
      </c>
      <c r="V123" s="77">
        <v>18597500</v>
      </c>
      <c r="W123" s="77">
        <v>15901500</v>
      </c>
      <c r="X123" s="77">
        <v>18597500</v>
      </c>
      <c r="Y123" s="77">
        <v>18597500</v>
      </c>
      <c r="Z123" s="77">
        <v>18597500</v>
      </c>
      <c r="AA123" s="77">
        <v>18597500</v>
      </c>
    </row>
    <row r="124" spans="1:27" ht="15" customHeight="1" x14ac:dyDescent="0.25">
      <c r="A124" s="74" t="s">
        <v>229</v>
      </c>
      <c r="B124" s="75" t="s">
        <v>230</v>
      </c>
      <c r="C124" s="76" t="s">
        <v>193</v>
      </c>
      <c r="D124" s="69" t="s">
        <v>263</v>
      </c>
      <c r="E124" s="74" t="s">
        <v>37</v>
      </c>
      <c r="F124" s="74" t="s">
        <v>37</v>
      </c>
      <c r="G124" s="74" t="s">
        <v>43</v>
      </c>
      <c r="H124" s="74" t="s">
        <v>131</v>
      </c>
      <c r="I124" s="74"/>
      <c r="J124" s="74"/>
      <c r="K124" s="74"/>
      <c r="L124" s="74"/>
      <c r="M124" s="74" t="s">
        <v>38</v>
      </c>
      <c r="N124" s="74" t="s">
        <v>39</v>
      </c>
      <c r="O124" s="74" t="s">
        <v>40</v>
      </c>
      <c r="P124" s="75" t="s">
        <v>146</v>
      </c>
      <c r="Q124" s="77">
        <v>20059000</v>
      </c>
      <c r="R124" s="77">
        <v>0</v>
      </c>
      <c r="S124" s="77">
        <v>0</v>
      </c>
      <c r="T124" s="77">
        <v>20059000</v>
      </c>
      <c r="U124" s="77">
        <v>0</v>
      </c>
      <c r="V124" s="77">
        <v>10699100</v>
      </c>
      <c r="W124" s="77">
        <v>9359900</v>
      </c>
      <c r="X124" s="77">
        <v>10699100</v>
      </c>
      <c r="Y124" s="77">
        <v>10699100</v>
      </c>
      <c r="Z124" s="77">
        <v>10699100</v>
      </c>
      <c r="AA124" s="77">
        <v>10699100</v>
      </c>
    </row>
    <row r="125" spans="1:27" ht="15" customHeight="1" x14ac:dyDescent="0.25">
      <c r="A125" s="74" t="s">
        <v>229</v>
      </c>
      <c r="B125" s="75" t="s">
        <v>230</v>
      </c>
      <c r="C125" s="76" t="s">
        <v>194</v>
      </c>
      <c r="D125" s="69" t="s">
        <v>263</v>
      </c>
      <c r="E125" s="74" t="s">
        <v>37</v>
      </c>
      <c r="F125" s="74" t="s">
        <v>37</v>
      </c>
      <c r="G125" s="74" t="s">
        <v>43</v>
      </c>
      <c r="H125" s="74" t="s">
        <v>133</v>
      </c>
      <c r="I125" s="74"/>
      <c r="J125" s="74"/>
      <c r="K125" s="74"/>
      <c r="L125" s="74"/>
      <c r="M125" s="74" t="s">
        <v>38</v>
      </c>
      <c r="N125" s="74" t="s">
        <v>39</v>
      </c>
      <c r="O125" s="74" t="s">
        <v>40</v>
      </c>
      <c r="P125" s="75" t="s">
        <v>147</v>
      </c>
      <c r="Q125" s="77">
        <v>4426000</v>
      </c>
      <c r="R125" s="77">
        <v>0</v>
      </c>
      <c r="S125" s="77">
        <v>0</v>
      </c>
      <c r="T125" s="77">
        <v>4426000</v>
      </c>
      <c r="U125" s="77">
        <v>0</v>
      </c>
      <c r="V125" s="77">
        <v>2666500</v>
      </c>
      <c r="W125" s="77">
        <v>1759500</v>
      </c>
      <c r="X125" s="77">
        <v>2666500</v>
      </c>
      <c r="Y125" s="77">
        <v>2666500</v>
      </c>
      <c r="Z125" s="77">
        <v>2666500</v>
      </c>
      <c r="AA125" s="77">
        <v>2666500</v>
      </c>
    </row>
    <row r="126" spans="1:27" ht="15" customHeight="1" x14ac:dyDescent="0.25">
      <c r="A126" s="74" t="s">
        <v>229</v>
      </c>
      <c r="B126" s="75" t="s">
        <v>230</v>
      </c>
      <c r="C126" s="76" t="s">
        <v>195</v>
      </c>
      <c r="D126" s="69" t="s">
        <v>263</v>
      </c>
      <c r="E126" s="74" t="s">
        <v>37</v>
      </c>
      <c r="F126" s="74" t="s">
        <v>37</v>
      </c>
      <c r="G126" s="74" t="s">
        <v>43</v>
      </c>
      <c r="H126" s="74" t="s">
        <v>135</v>
      </c>
      <c r="I126" s="74"/>
      <c r="J126" s="74"/>
      <c r="K126" s="74"/>
      <c r="L126" s="74"/>
      <c r="M126" s="74" t="s">
        <v>38</v>
      </c>
      <c r="N126" s="74" t="s">
        <v>39</v>
      </c>
      <c r="O126" s="74" t="s">
        <v>40</v>
      </c>
      <c r="P126" s="75" t="s">
        <v>148</v>
      </c>
      <c r="Q126" s="77">
        <v>15048000</v>
      </c>
      <c r="R126" s="77">
        <v>0</v>
      </c>
      <c r="S126" s="77">
        <v>0</v>
      </c>
      <c r="T126" s="77">
        <v>15048000</v>
      </c>
      <c r="U126" s="77">
        <v>0</v>
      </c>
      <c r="V126" s="77">
        <v>8025300</v>
      </c>
      <c r="W126" s="77">
        <v>7022700</v>
      </c>
      <c r="X126" s="77">
        <v>8025300</v>
      </c>
      <c r="Y126" s="77">
        <v>8025300</v>
      </c>
      <c r="Z126" s="77">
        <v>8025300</v>
      </c>
      <c r="AA126" s="77">
        <v>8025300</v>
      </c>
    </row>
    <row r="127" spans="1:27" ht="15" customHeight="1" x14ac:dyDescent="0.25">
      <c r="A127" s="74" t="s">
        <v>229</v>
      </c>
      <c r="B127" s="75" t="s">
        <v>230</v>
      </c>
      <c r="C127" s="76" t="s">
        <v>196</v>
      </c>
      <c r="D127" s="69" t="s">
        <v>263</v>
      </c>
      <c r="E127" s="74" t="s">
        <v>37</v>
      </c>
      <c r="F127" s="74" t="s">
        <v>37</v>
      </c>
      <c r="G127" s="74" t="s">
        <v>43</v>
      </c>
      <c r="H127" s="74" t="s">
        <v>137</v>
      </c>
      <c r="I127" s="74"/>
      <c r="J127" s="74"/>
      <c r="K127" s="74"/>
      <c r="L127" s="74"/>
      <c r="M127" s="74" t="s">
        <v>38</v>
      </c>
      <c r="N127" s="74" t="s">
        <v>39</v>
      </c>
      <c r="O127" s="74" t="s">
        <v>40</v>
      </c>
      <c r="P127" s="75" t="s">
        <v>149</v>
      </c>
      <c r="Q127" s="77">
        <v>10033000</v>
      </c>
      <c r="R127" s="77">
        <v>0</v>
      </c>
      <c r="S127" s="77">
        <v>0</v>
      </c>
      <c r="T127" s="77">
        <v>10033000</v>
      </c>
      <c r="U127" s="77">
        <v>0</v>
      </c>
      <c r="V127" s="77">
        <v>5351900</v>
      </c>
      <c r="W127" s="77">
        <v>4681100</v>
      </c>
      <c r="X127" s="77">
        <v>5351900</v>
      </c>
      <c r="Y127" s="77">
        <v>5351900</v>
      </c>
      <c r="Z127" s="77">
        <v>5351900</v>
      </c>
      <c r="AA127" s="77">
        <v>5351900</v>
      </c>
    </row>
    <row r="128" spans="1:27" ht="15" customHeight="1" x14ac:dyDescent="0.25">
      <c r="A128" s="74" t="s">
        <v>229</v>
      </c>
      <c r="B128" s="75" t="s">
        <v>230</v>
      </c>
      <c r="C128" s="76" t="s">
        <v>197</v>
      </c>
      <c r="D128" s="69" t="s">
        <v>263</v>
      </c>
      <c r="E128" s="74" t="s">
        <v>37</v>
      </c>
      <c r="F128" s="74" t="s">
        <v>37</v>
      </c>
      <c r="G128" s="74" t="s">
        <v>46</v>
      </c>
      <c r="H128" s="74" t="s">
        <v>57</v>
      </c>
      <c r="I128" s="74" t="s">
        <v>57</v>
      </c>
      <c r="J128" s="74"/>
      <c r="K128" s="74"/>
      <c r="L128" s="74"/>
      <c r="M128" s="74" t="s">
        <v>38</v>
      </c>
      <c r="N128" s="74" t="s">
        <v>39</v>
      </c>
      <c r="O128" s="74" t="s">
        <v>40</v>
      </c>
      <c r="P128" s="75" t="s">
        <v>150</v>
      </c>
      <c r="Q128" s="77">
        <v>12741120</v>
      </c>
      <c r="R128" s="77">
        <v>0</v>
      </c>
      <c r="S128" s="77">
        <v>0</v>
      </c>
      <c r="T128" s="77">
        <v>12741120</v>
      </c>
      <c r="U128" s="77">
        <v>0</v>
      </c>
      <c r="V128" s="77">
        <v>5182839</v>
      </c>
      <c r="W128" s="77">
        <v>7558281</v>
      </c>
      <c r="X128" s="77">
        <v>5182839</v>
      </c>
      <c r="Y128" s="77">
        <v>5182839</v>
      </c>
      <c r="Z128" s="77">
        <v>5182839</v>
      </c>
      <c r="AA128" s="77">
        <v>5091810</v>
      </c>
    </row>
    <row r="129" spans="1:27" ht="15" customHeight="1" x14ac:dyDescent="0.25">
      <c r="A129" s="74" t="s">
        <v>229</v>
      </c>
      <c r="B129" s="75" t="s">
        <v>230</v>
      </c>
      <c r="C129" s="76" t="s">
        <v>199</v>
      </c>
      <c r="D129" s="69" t="s">
        <v>263</v>
      </c>
      <c r="E129" s="74" t="s">
        <v>37</v>
      </c>
      <c r="F129" s="74" t="s">
        <v>37</v>
      </c>
      <c r="G129" s="74" t="s">
        <v>46</v>
      </c>
      <c r="H129" s="74" t="s">
        <v>57</v>
      </c>
      <c r="I129" s="74" t="s">
        <v>129</v>
      </c>
      <c r="J129" s="74"/>
      <c r="K129" s="74"/>
      <c r="L129" s="74"/>
      <c r="M129" s="74" t="s">
        <v>38</v>
      </c>
      <c r="N129" s="74" t="s">
        <v>39</v>
      </c>
      <c r="O129" s="74" t="s">
        <v>40</v>
      </c>
      <c r="P129" s="75" t="s">
        <v>152</v>
      </c>
      <c r="Q129" s="77">
        <v>1359540</v>
      </c>
      <c r="R129" s="77">
        <v>0</v>
      </c>
      <c r="S129" s="77">
        <v>0</v>
      </c>
      <c r="T129" s="77">
        <v>1359540</v>
      </c>
      <c r="U129" s="77">
        <v>0</v>
      </c>
      <c r="V129" s="77">
        <v>386485</v>
      </c>
      <c r="W129" s="77">
        <v>973055</v>
      </c>
      <c r="X129" s="77">
        <v>386485</v>
      </c>
      <c r="Y129" s="77">
        <v>386485</v>
      </c>
      <c r="Z129" s="77">
        <v>386485</v>
      </c>
      <c r="AA129" s="77">
        <v>386485</v>
      </c>
    </row>
    <row r="130" spans="1:27" ht="15" customHeight="1" x14ac:dyDescent="0.25">
      <c r="A130" s="74" t="s">
        <v>229</v>
      </c>
      <c r="B130" s="75" t="s">
        <v>230</v>
      </c>
      <c r="C130" s="76" t="s">
        <v>200</v>
      </c>
      <c r="D130" s="69" t="s">
        <v>263</v>
      </c>
      <c r="E130" s="74" t="s">
        <v>37</v>
      </c>
      <c r="F130" s="74" t="s">
        <v>37</v>
      </c>
      <c r="G130" s="74" t="s">
        <v>46</v>
      </c>
      <c r="H130" s="74" t="s">
        <v>60</v>
      </c>
      <c r="I130" s="74"/>
      <c r="J130" s="74"/>
      <c r="K130" s="74"/>
      <c r="L130" s="74"/>
      <c r="M130" s="74" t="s">
        <v>38</v>
      </c>
      <c r="N130" s="74" t="s">
        <v>39</v>
      </c>
      <c r="O130" s="74" t="s">
        <v>40</v>
      </c>
      <c r="P130" s="75" t="s">
        <v>153</v>
      </c>
      <c r="Q130" s="77">
        <v>16936290</v>
      </c>
      <c r="R130" s="77">
        <v>0</v>
      </c>
      <c r="S130" s="77">
        <v>0</v>
      </c>
      <c r="T130" s="77">
        <v>16936290</v>
      </c>
      <c r="U130" s="77">
        <v>0</v>
      </c>
      <c r="V130" s="77">
        <v>14129802</v>
      </c>
      <c r="W130" s="77">
        <v>2806488</v>
      </c>
      <c r="X130" s="77">
        <v>14129802</v>
      </c>
      <c r="Y130" s="77">
        <v>14129802</v>
      </c>
      <c r="Z130" s="77">
        <v>14129802</v>
      </c>
      <c r="AA130" s="77">
        <v>14129802</v>
      </c>
    </row>
    <row r="131" spans="1:27" ht="15" customHeight="1" x14ac:dyDescent="0.25">
      <c r="A131" s="74" t="s">
        <v>229</v>
      </c>
      <c r="B131" s="75" t="s">
        <v>230</v>
      </c>
      <c r="C131" s="76" t="s">
        <v>203</v>
      </c>
      <c r="D131" s="69" t="s">
        <v>263</v>
      </c>
      <c r="E131" s="74" t="s">
        <v>43</v>
      </c>
      <c r="F131" s="74" t="s">
        <v>43</v>
      </c>
      <c r="G131" s="74" t="s">
        <v>37</v>
      </c>
      <c r="H131" s="74" t="s">
        <v>129</v>
      </c>
      <c r="I131" s="74" t="s">
        <v>129</v>
      </c>
      <c r="J131" s="74"/>
      <c r="K131" s="74"/>
      <c r="L131" s="74"/>
      <c r="M131" s="74" t="s">
        <v>38</v>
      </c>
      <c r="N131" s="74" t="s">
        <v>39</v>
      </c>
      <c r="O131" s="74" t="s">
        <v>40</v>
      </c>
      <c r="P131" s="75" t="s">
        <v>157</v>
      </c>
      <c r="Q131" s="77">
        <v>0</v>
      </c>
      <c r="R131" s="77">
        <v>900000</v>
      </c>
      <c r="S131" s="77">
        <v>0</v>
      </c>
      <c r="T131" s="77">
        <v>900000</v>
      </c>
      <c r="U131" s="77">
        <v>0</v>
      </c>
      <c r="V131" s="77">
        <v>900000</v>
      </c>
      <c r="W131" s="77">
        <v>0</v>
      </c>
      <c r="X131" s="77">
        <v>0</v>
      </c>
      <c r="Y131" s="77">
        <v>0</v>
      </c>
      <c r="Z131" s="77">
        <v>0</v>
      </c>
      <c r="AA131" s="77">
        <v>0</v>
      </c>
    </row>
    <row r="132" spans="1:27" ht="15" customHeight="1" x14ac:dyDescent="0.25">
      <c r="A132" s="74" t="s">
        <v>229</v>
      </c>
      <c r="B132" s="75" t="s">
        <v>230</v>
      </c>
      <c r="C132" s="76" t="s">
        <v>204</v>
      </c>
      <c r="D132" s="69" t="s">
        <v>263</v>
      </c>
      <c r="E132" s="74" t="s">
        <v>43</v>
      </c>
      <c r="F132" s="74" t="s">
        <v>43</v>
      </c>
      <c r="G132" s="74" t="s">
        <v>43</v>
      </c>
      <c r="H132" s="74" t="s">
        <v>135</v>
      </c>
      <c r="I132" s="74" t="s">
        <v>131</v>
      </c>
      <c r="J132" s="74"/>
      <c r="K132" s="74"/>
      <c r="L132" s="74"/>
      <c r="M132" s="74" t="s">
        <v>38</v>
      </c>
      <c r="N132" s="74" t="s">
        <v>39</v>
      </c>
      <c r="O132" s="74" t="s">
        <v>40</v>
      </c>
      <c r="P132" s="75" t="s">
        <v>158</v>
      </c>
      <c r="Q132" s="77">
        <v>0</v>
      </c>
      <c r="R132" s="77">
        <v>78400</v>
      </c>
      <c r="S132" s="77">
        <v>0</v>
      </c>
      <c r="T132" s="77">
        <v>78400</v>
      </c>
      <c r="U132" s="77">
        <v>0</v>
      </c>
      <c r="V132" s="77">
        <v>78400</v>
      </c>
      <c r="W132" s="77">
        <v>0</v>
      </c>
      <c r="X132" s="77">
        <v>78400</v>
      </c>
      <c r="Y132" s="77">
        <v>78400</v>
      </c>
      <c r="Z132" s="77">
        <v>78400</v>
      </c>
      <c r="AA132" s="77">
        <v>78400</v>
      </c>
    </row>
    <row r="133" spans="1:27" ht="15" customHeight="1" x14ac:dyDescent="0.25">
      <c r="A133" s="74" t="s">
        <v>229</v>
      </c>
      <c r="B133" s="75" t="s">
        <v>230</v>
      </c>
      <c r="C133" s="76" t="s">
        <v>205</v>
      </c>
      <c r="D133" s="69" t="s">
        <v>263</v>
      </c>
      <c r="E133" s="74" t="s">
        <v>43</v>
      </c>
      <c r="F133" s="74" t="s">
        <v>43</v>
      </c>
      <c r="G133" s="74" t="s">
        <v>43</v>
      </c>
      <c r="H133" s="74" t="s">
        <v>135</v>
      </c>
      <c r="I133" s="74" t="s">
        <v>140</v>
      </c>
      <c r="J133" s="74"/>
      <c r="K133" s="74"/>
      <c r="L133" s="74"/>
      <c r="M133" s="74" t="s">
        <v>38</v>
      </c>
      <c r="N133" s="74" t="s">
        <v>39</v>
      </c>
      <c r="O133" s="74" t="s">
        <v>40</v>
      </c>
      <c r="P133" s="75" t="s">
        <v>159</v>
      </c>
      <c r="Q133" s="77">
        <v>31000000</v>
      </c>
      <c r="R133" s="77">
        <v>100000</v>
      </c>
      <c r="S133" s="77">
        <v>0</v>
      </c>
      <c r="T133" s="77">
        <v>31100000</v>
      </c>
      <c r="U133" s="77">
        <v>0</v>
      </c>
      <c r="V133" s="77">
        <v>15753348</v>
      </c>
      <c r="W133" s="77">
        <v>15346652</v>
      </c>
      <c r="X133" s="77">
        <v>15753348</v>
      </c>
      <c r="Y133" s="77">
        <v>15753348</v>
      </c>
      <c r="Z133" s="77">
        <v>15753348</v>
      </c>
      <c r="AA133" s="77">
        <v>15753348</v>
      </c>
    </row>
    <row r="134" spans="1:27" ht="15" customHeight="1" x14ac:dyDescent="0.25">
      <c r="A134" s="74" t="s">
        <v>229</v>
      </c>
      <c r="B134" s="75" t="s">
        <v>230</v>
      </c>
      <c r="C134" s="76" t="s">
        <v>208</v>
      </c>
      <c r="D134" s="69" t="s">
        <v>263</v>
      </c>
      <c r="E134" s="74" t="s">
        <v>43</v>
      </c>
      <c r="F134" s="74" t="s">
        <v>43</v>
      </c>
      <c r="G134" s="74" t="s">
        <v>43</v>
      </c>
      <c r="H134" s="74" t="s">
        <v>139</v>
      </c>
      <c r="I134" s="74" t="s">
        <v>131</v>
      </c>
      <c r="J134" s="74"/>
      <c r="K134" s="74"/>
      <c r="L134" s="74"/>
      <c r="M134" s="74" t="s">
        <v>38</v>
      </c>
      <c r="N134" s="74" t="s">
        <v>39</v>
      </c>
      <c r="O134" s="74" t="s">
        <v>40</v>
      </c>
      <c r="P134" s="75" t="s">
        <v>163</v>
      </c>
      <c r="Q134" s="77">
        <v>200000</v>
      </c>
      <c r="R134" s="77">
        <v>0</v>
      </c>
      <c r="S134" s="77">
        <v>200000</v>
      </c>
      <c r="T134" s="77">
        <v>0</v>
      </c>
      <c r="U134" s="77">
        <v>0</v>
      </c>
      <c r="V134" s="77">
        <v>0</v>
      </c>
      <c r="W134" s="77">
        <v>0</v>
      </c>
      <c r="X134" s="77">
        <v>0</v>
      </c>
      <c r="Y134" s="77">
        <v>0</v>
      </c>
      <c r="Z134" s="77">
        <v>0</v>
      </c>
      <c r="AA134" s="77">
        <v>0</v>
      </c>
    </row>
    <row r="135" spans="1:27" ht="15" customHeight="1" x14ac:dyDescent="0.25">
      <c r="A135" s="74" t="s">
        <v>229</v>
      </c>
      <c r="B135" s="75" t="s">
        <v>230</v>
      </c>
      <c r="C135" s="76" t="s">
        <v>209</v>
      </c>
      <c r="D135" s="69" t="s">
        <v>263</v>
      </c>
      <c r="E135" s="74" t="s">
        <v>43</v>
      </c>
      <c r="F135" s="74" t="s">
        <v>43</v>
      </c>
      <c r="G135" s="74" t="s">
        <v>43</v>
      </c>
      <c r="H135" s="74" t="s">
        <v>140</v>
      </c>
      <c r="I135" s="74" t="s">
        <v>131</v>
      </c>
      <c r="J135" s="74"/>
      <c r="K135" s="74"/>
      <c r="L135" s="74"/>
      <c r="M135" s="74" t="s">
        <v>38</v>
      </c>
      <c r="N135" s="74" t="s">
        <v>39</v>
      </c>
      <c r="O135" s="74" t="s">
        <v>40</v>
      </c>
      <c r="P135" s="75" t="s">
        <v>164</v>
      </c>
      <c r="Q135" s="77">
        <v>550000</v>
      </c>
      <c r="R135" s="77">
        <v>100000</v>
      </c>
      <c r="S135" s="77">
        <v>0</v>
      </c>
      <c r="T135" s="77">
        <v>650000</v>
      </c>
      <c r="U135" s="77">
        <v>0</v>
      </c>
      <c r="V135" s="77">
        <v>391429</v>
      </c>
      <c r="W135" s="77">
        <v>258571</v>
      </c>
      <c r="X135" s="77">
        <v>391429</v>
      </c>
      <c r="Y135" s="77">
        <v>391429</v>
      </c>
      <c r="Z135" s="77">
        <v>391429</v>
      </c>
      <c r="AA135" s="77">
        <v>391429</v>
      </c>
    </row>
    <row r="136" spans="1:27" ht="15" customHeight="1" x14ac:dyDescent="0.25">
      <c r="A136" s="74" t="s">
        <v>229</v>
      </c>
      <c r="B136" s="75" t="s">
        <v>230</v>
      </c>
      <c r="C136" s="76" t="s">
        <v>210</v>
      </c>
      <c r="D136" s="69" t="s">
        <v>263</v>
      </c>
      <c r="E136" s="74" t="s">
        <v>43</v>
      </c>
      <c r="F136" s="74" t="s">
        <v>43</v>
      </c>
      <c r="G136" s="74" t="s">
        <v>43</v>
      </c>
      <c r="H136" s="74" t="s">
        <v>142</v>
      </c>
      <c r="I136" s="74"/>
      <c r="J136" s="74"/>
      <c r="K136" s="74"/>
      <c r="L136" s="74"/>
      <c r="M136" s="74" t="s">
        <v>38</v>
      </c>
      <c r="N136" s="74" t="s">
        <v>39</v>
      </c>
      <c r="O136" s="74" t="s">
        <v>40</v>
      </c>
      <c r="P136" s="75" t="s">
        <v>165</v>
      </c>
      <c r="Q136" s="77">
        <v>0</v>
      </c>
      <c r="R136" s="77">
        <v>516640</v>
      </c>
      <c r="S136" s="77">
        <v>0</v>
      </c>
      <c r="T136" s="77">
        <v>516640</v>
      </c>
      <c r="U136" s="77">
        <v>0</v>
      </c>
      <c r="V136" s="77">
        <v>516640</v>
      </c>
      <c r="W136" s="77">
        <v>0</v>
      </c>
      <c r="X136" s="77">
        <v>516640</v>
      </c>
      <c r="Y136" s="77">
        <v>516640</v>
      </c>
      <c r="Z136" s="77">
        <v>516640</v>
      </c>
      <c r="AA136" s="77">
        <v>516640</v>
      </c>
    </row>
    <row r="137" spans="1:27" ht="15" customHeight="1" x14ac:dyDescent="0.25">
      <c r="A137" s="74" t="s">
        <v>229</v>
      </c>
      <c r="B137" s="75" t="s">
        <v>230</v>
      </c>
      <c r="C137" s="76" t="s">
        <v>211</v>
      </c>
      <c r="D137" s="69" t="s">
        <v>263</v>
      </c>
      <c r="E137" s="74" t="s">
        <v>46</v>
      </c>
      <c r="F137" s="74" t="s">
        <v>53</v>
      </c>
      <c r="G137" s="74" t="s">
        <v>43</v>
      </c>
      <c r="H137" s="74" t="s">
        <v>54</v>
      </c>
      <c r="I137" s="74" t="s">
        <v>57</v>
      </c>
      <c r="J137" s="74"/>
      <c r="K137" s="74"/>
      <c r="L137" s="74"/>
      <c r="M137" s="74" t="s">
        <v>38</v>
      </c>
      <c r="N137" s="74" t="s">
        <v>39</v>
      </c>
      <c r="O137" s="74" t="s">
        <v>40</v>
      </c>
      <c r="P137" s="75" t="s">
        <v>166</v>
      </c>
      <c r="Q137" s="77">
        <v>0</v>
      </c>
      <c r="R137" s="77">
        <v>3537487</v>
      </c>
      <c r="S137" s="77">
        <v>0</v>
      </c>
      <c r="T137" s="77">
        <v>3537487</v>
      </c>
      <c r="U137" s="77">
        <v>0</v>
      </c>
      <c r="V137" s="77">
        <v>3537487</v>
      </c>
      <c r="W137" s="77">
        <v>0</v>
      </c>
      <c r="X137" s="77">
        <v>3537487</v>
      </c>
      <c r="Y137" s="77">
        <v>1781887</v>
      </c>
      <c r="Z137" s="77">
        <v>1781887</v>
      </c>
      <c r="AA137" s="77">
        <v>1781887</v>
      </c>
    </row>
    <row r="138" spans="1:27" ht="15" customHeight="1" x14ac:dyDescent="0.25">
      <c r="A138" s="74" t="s">
        <v>229</v>
      </c>
      <c r="B138" s="75" t="s">
        <v>230</v>
      </c>
      <c r="C138" s="76" t="s">
        <v>213</v>
      </c>
      <c r="D138" s="69" t="s">
        <v>263</v>
      </c>
      <c r="E138" s="74" t="s">
        <v>63</v>
      </c>
      <c r="F138" s="74" t="s">
        <v>37</v>
      </c>
      <c r="G138" s="74" t="s">
        <v>43</v>
      </c>
      <c r="H138" s="74" t="s">
        <v>57</v>
      </c>
      <c r="I138" s="74"/>
      <c r="J138" s="74"/>
      <c r="K138" s="74"/>
      <c r="L138" s="74"/>
      <c r="M138" s="74" t="s">
        <v>38</v>
      </c>
      <c r="N138" s="74" t="s">
        <v>39</v>
      </c>
      <c r="O138" s="74" t="s">
        <v>40</v>
      </c>
      <c r="P138" s="75" t="s">
        <v>168</v>
      </c>
      <c r="Q138" s="77">
        <v>0</v>
      </c>
      <c r="R138" s="77">
        <v>8537681</v>
      </c>
      <c r="S138" s="77">
        <v>0</v>
      </c>
      <c r="T138" s="77">
        <v>8537681</v>
      </c>
      <c r="U138" s="77">
        <v>0</v>
      </c>
      <c r="V138" s="77">
        <v>8537681</v>
      </c>
      <c r="W138" s="77">
        <v>0</v>
      </c>
      <c r="X138" s="77">
        <v>8537681</v>
      </c>
      <c r="Y138" s="77">
        <v>8537681</v>
      </c>
      <c r="Z138" s="77">
        <v>8537681</v>
      </c>
      <c r="AA138" s="77">
        <v>8537681</v>
      </c>
    </row>
    <row r="139" spans="1:27" ht="15" customHeight="1" x14ac:dyDescent="0.25">
      <c r="A139" s="74" t="s">
        <v>229</v>
      </c>
      <c r="B139" s="75" t="s">
        <v>230</v>
      </c>
      <c r="C139" s="76" t="s">
        <v>214</v>
      </c>
      <c r="D139" s="69" t="s">
        <v>263</v>
      </c>
      <c r="E139" s="74" t="s">
        <v>63</v>
      </c>
      <c r="F139" s="74" t="s">
        <v>37</v>
      </c>
      <c r="G139" s="74" t="s">
        <v>43</v>
      </c>
      <c r="H139" s="74" t="s">
        <v>129</v>
      </c>
      <c r="I139" s="74"/>
      <c r="J139" s="74"/>
      <c r="K139" s="74"/>
      <c r="L139" s="74"/>
      <c r="M139" s="74" t="s">
        <v>50</v>
      </c>
      <c r="N139" s="74" t="s">
        <v>51</v>
      </c>
      <c r="O139" s="74" t="s">
        <v>40</v>
      </c>
      <c r="P139" s="75" t="s">
        <v>169</v>
      </c>
      <c r="Q139" s="77">
        <v>0</v>
      </c>
      <c r="R139" s="77">
        <v>16000</v>
      </c>
      <c r="S139" s="77">
        <v>0</v>
      </c>
      <c r="T139" s="77">
        <v>16000</v>
      </c>
      <c r="U139" s="77">
        <v>0</v>
      </c>
      <c r="V139" s="77">
        <v>16000</v>
      </c>
      <c r="W139" s="77">
        <v>0</v>
      </c>
      <c r="X139" s="77">
        <v>16000</v>
      </c>
      <c r="Y139" s="77">
        <v>16000</v>
      </c>
      <c r="Z139" s="77">
        <v>16000</v>
      </c>
      <c r="AA139" s="77">
        <v>16000</v>
      </c>
    </row>
    <row r="140" spans="1:27" ht="15" customHeight="1" x14ac:dyDescent="0.25">
      <c r="A140" s="74" t="s">
        <v>231</v>
      </c>
      <c r="B140" s="75" t="s">
        <v>232</v>
      </c>
      <c r="C140" s="76" t="s">
        <v>183</v>
      </c>
      <c r="D140" s="69" t="s">
        <v>263</v>
      </c>
      <c r="E140" s="74" t="s">
        <v>37</v>
      </c>
      <c r="F140" s="74" t="s">
        <v>37</v>
      </c>
      <c r="G140" s="74" t="s">
        <v>37</v>
      </c>
      <c r="H140" s="74" t="s">
        <v>57</v>
      </c>
      <c r="I140" s="74" t="s">
        <v>57</v>
      </c>
      <c r="J140" s="74"/>
      <c r="K140" s="74"/>
      <c r="L140" s="74"/>
      <c r="M140" s="74" t="s">
        <v>38</v>
      </c>
      <c r="N140" s="74" t="s">
        <v>39</v>
      </c>
      <c r="O140" s="74" t="s">
        <v>40</v>
      </c>
      <c r="P140" s="75" t="s">
        <v>128</v>
      </c>
      <c r="Q140" s="77">
        <v>535921000</v>
      </c>
      <c r="R140" s="77">
        <v>0</v>
      </c>
      <c r="S140" s="77">
        <v>0</v>
      </c>
      <c r="T140" s="77">
        <v>535921000</v>
      </c>
      <c r="U140" s="77">
        <v>0</v>
      </c>
      <c r="V140" s="77">
        <v>262645771</v>
      </c>
      <c r="W140" s="77">
        <v>273275229</v>
      </c>
      <c r="X140" s="77">
        <v>262645771</v>
      </c>
      <c r="Y140" s="77">
        <v>262645771</v>
      </c>
      <c r="Z140" s="77">
        <v>262645771</v>
      </c>
      <c r="AA140" s="77">
        <v>262645771</v>
      </c>
    </row>
    <row r="141" spans="1:27" ht="15" customHeight="1" x14ac:dyDescent="0.25">
      <c r="A141" s="74" t="s">
        <v>231</v>
      </c>
      <c r="B141" s="75" t="s">
        <v>232</v>
      </c>
      <c r="C141" s="76" t="s">
        <v>185</v>
      </c>
      <c r="D141" s="69" t="s">
        <v>263</v>
      </c>
      <c r="E141" s="74" t="s">
        <v>37</v>
      </c>
      <c r="F141" s="74" t="s">
        <v>37</v>
      </c>
      <c r="G141" s="74" t="s">
        <v>37</v>
      </c>
      <c r="H141" s="74" t="s">
        <v>57</v>
      </c>
      <c r="I141" s="74" t="s">
        <v>131</v>
      </c>
      <c r="J141" s="74"/>
      <c r="K141" s="74"/>
      <c r="L141" s="74"/>
      <c r="M141" s="74" t="s">
        <v>38</v>
      </c>
      <c r="N141" s="74" t="s">
        <v>39</v>
      </c>
      <c r="O141" s="74" t="s">
        <v>40</v>
      </c>
      <c r="P141" s="75" t="s">
        <v>132</v>
      </c>
      <c r="Q141" s="77">
        <v>12148000</v>
      </c>
      <c r="R141" s="77">
        <v>0</v>
      </c>
      <c r="S141" s="77">
        <v>0</v>
      </c>
      <c r="T141" s="77">
        <v>12148000</v>
      </c>
      <c r="U141" s="77">
        <v>0</v>
      </c>
      <c r="V141" s="77">
        <v>5690658</v>
      </c>
      <c r="W141" s="77">
        <v>6457342</v>
      </c>
      <c r="X141" s="77">
        <v>5690658</v>
      </c>
      <c r="Y141" s="77">
        <v>5690658</v>
      </c>
      <c r="Z141" s="77">
        <v>5690658</v>
      </c>
      <c r="AA141" s="77">
        <v>5690658</v>
      </c>
    </row>
    <row r="142" spans="1:27" ht="15" customHeight="1" x14ac:dyDescent="0.25">
      <c r="A142" s="74" t="s">
        <v>231</v>
      </c>
      <c r="B142" s="75" t="s">
        <v>232</v>
      </c>
      <c r="C142" s="76" t="s">
        <v>186</v>
      </c>
      <c r="D142" s="69" t="s">
        <v>263</v>
      </c>
      <c r="E142" s="74" t="s">
        <v>37</v>
      </c>
      <c r="F142" s="74" t="s">
        <v>37</v>
      </c>
      <c r="G142" s="74" t="s">
        <v>37</v>
      </c>
      <c r="H142" s="74" t="s">
        <v>57</v>
      </c>
      <c r="I142" s="74" t="s">
        <v>133</v>
      </c>
      <c r="J142" s="74"/>
      <c r="K142" s="74"/>
      <c r="L142" s="74"/>
      <c r="M142" s="74" t="s">
        <v>38</v>
      </c>
      <c r="N142" s="74" t="s">
        <v>39</v>
      </c>
      <c r="O142" s="74" t="s">
        <v>40</v>
      </c>
      <c r="P142" s="75" t="s">
        <v>134</v>
      </c>
      <c r="Q142" s="77">
        <v>15535000</v>
      </c>
      <c r="R142" s="77">
        <v>0</v>
      </c>
      <c r="S142" s="77">
        <v>0</v>
      </c>
      <c r="T142" s="77">
        <v>15535000</v>
      </c>
      <c r="U142" s="77">
        <v>0</v>
      </c>
      <c r="V142" s="77">
        <v>7851189</v>
      </c>
      <c r="W142" s="77">
        <v>7683811</v>
      </c>
      <c r="X142" s="77">
        <v>7851189</v>
      </c>
      <c r="Y142" s="77">
        <v>7851189</v>
      </c>
      <c r="Z142" s="77">
        <v>7851189</v>
      </c>
      <c r="AA142" s="77">
        <v>7851189</v>
      </c>
    </row>
    <row r="143" spans="1:27" ht="15" customHeight="1" x14ac:dyDescent="0.25">
      <c r="A143" s="74" t="s">
        <v>231</v>
      </c>
      <c r="B143" s="75" t="s">
        <v>232</v>
      </c>
      <c r="C143" s="76" t="s">
        <v>187</v>
      </c>
      <c r="D143" s="69" t="s">
        <v>263</v>
      </c>
      <c r="E143" s="74" t="s">
        <v>37</v>
      </c>
      <c r="F143" s="74" t="s">
        <v>37</v>
      </c>
      <c r="G143" s="74" t="s">
        <v>37</v>
      </c>
      <c r="H143" s="74" t="s">
        <v>57</v>
      </c>
      <c r="I143" s="74" t="s">
        <v>135</v>
      </c>
      <c r="J143" s="74"/>
      <c r="K143" s="74"/>
      <c r="L143" s="74"/>
      <c r="M143" s="74" t="s">
        <v>38</v>
      </c>
      <c r="N143" s="74" t="s">
        <v>39</v>
      </c>
      <c r="O143" s="74" t="s">
        <v>40</v>
      </c>
      <c r="P143" s="75" t="s">
        <v>136</v>
      </c>
      <c r="Q143" s="77">
        <v>49768000</v>
      </c>
      <c r="R143" s="77">
        <v>4000000</v>
      </c>
      <c r="S143" s="77">
        <v>0</v>
      </c>
      <c r="T143" s="77">
        <v>53768000</v>
      </c>
      <c r="U143" s="77">
        <v>0</v>
      </c>
      <c r="V143" s="77">
        <v>53214900</v>
      </c>
      <c r="W143" s="77">
        <v>553100</v>
      </c>
      <c r="X143" s="77">
        <v>53214900</v>
      </c>
      <c r="Y143" s="77">
        <v>53214900</v>
      </c>
      <c r="Z143" s="77">
        <v>53214900</v>
      </c>
      <c r="AA143" s="77">
        <v>53214900</v>
      </c>
    </row>
    <row r="144" spans="1:27" ht="15" customHeight="1" x14ac:dyDescent="0.25">
      <c r="A144" s="74" t="s">
        <v>231</v>
      </c>
      <c r="B144" s="75" t="s">
        <v>232</v>
      </c>
      <c r="C144" s="76" t="s">
        <v>188</v>
      </c>
      <c r="D144" s="69" t="s">
        <v>263</v>
      </c>
      <c r="E144" s="74" t="s">
        <v>37</v>
      </c>
      <c r="F144" s="74" t="s">
        <v>37</v>
      </c>
      <c r="G144" s="74" t="s">
        <v>37</v>
      </c>
      <c r="H144" s="74" t="s">
        <v>57</v>
      </c>
      <c r="I144" s="74" t="s">
        <v>137</v>
      </c>
      <c r="J144" s="74"/>
      <c r="K144" s="74"/>
      <c r="L144" s="74"/>
      <c r="M144" s="74" t="s">
        <v>38</v>
      </c>
      <c r="N144" s="74" t="s">
        <v>39</v>
      </c>
      <c r="O144" s="74" t="s">
        <v>40</v>
      </c>
      <c r="P144" s="75" t="s">
        <v>138</v>
      </c>
      <c r="Q144" s="77">
        <v>18923000</v>
      </c>
      <c r="R144" s="77">
        <v>0</v>
      </c>
      <c r="S144" s="77">
        <v>0</v>
      </c>
      <c r="T144" s="77">
        <v>18923000</v>
      </c>
      <c r="U144" s="77">
        <v>0</v>
      </c>
      <c r="V144" s="77">
        <v>7990499</v>
      </c>
      <c r="W144" s="77">
        <v>10932501</v>
      </c>
      <c r="X144" s="77">
        <v>7990499</v>
      </c>
      <c r="Y144" s="77">
        <v>7990499</v>
      </c>
      <c r="Z144" s="77">
        <v>7990499</v>
      </c>
      <c r="AA144" s="77">
        <v>7990499</v>
      </c>
    </row>
    <row r="145" spans="1:27" ht="15" customHeight="1" x14ac:dyDescent="0.25">
      <c r="A145" s="74" t="s">
        <v>231</v>
      </c>
      <c r="B145" s="75" t="s">
        <v>232</v>
      </c>
      <c r="C145" s="76" t="s">
        <v>189</v>
      </c>
      <c r="D145" s="69" t="s">
        <v>263</v>
      </c>
      <c r="E145" s="74" t="s">
        <v>37</v>
      </c>
      <c r="F145" s="74" t="s">
        <v>37</v>
      </c>
      <c r="G145" s="74" t="s">
        <v>37</v>
      </c>
      <c r="H145" s="74" t="s">
        <v>57</v>
      </c>
      <c r="I145" s="74" t="s">
        <v>140</v>
      </c>
      <c r="J145" s="74"/>
      <c r="K145" s="74"/>
      <c r="L145" s="74"/>
      <c r="M145" s="74" t="s">
        <v>38</v>
      </c>
      <c r="N145" s="74" t="s">
        <v>39</v>
      </c>
      <c r="O145" s="74" t="s">
        <v>40</v>
      </c>
      <c r="P145" s="75" t="s">
        <v>141</v>
      </c>
      <c r="Q145" s="77">
        <v>69720000</v>
      </c>
      <c r="R145" s="77">
        <v>0</v>
      </c>
      <c r="S145" s="77">
        <v>0</v>
      </c>
      <c r="T145" s="77">
        <v>69720000</v>
      </c>
      <c r="U145" s="77">
        <v>0</v>
      </c>
      <c r="V145" s="77">
        <v>0</v>
      </c>
      <c r="W145" s="77">
        <v>69720000</v>
      </c>
      <c r="X145" s="77">
        <v>0</v>
      </c>
      <c r="Y145" s="77">
        <v>0</v>
      </c>
      <c r="Z145" s="77">
        <v>0</v>
      </c>
      <c r="AA145" s="77">
        <v>0</v>
      </c>
    </row>
    <row r="146" spans="1:27" ht="15" customHeight="1" x14ac:dyDescent="0.25">
      <c r="A146" s="74" t="s">
        <v>231</v>
      </c>
      <c r="B146" s="75" t="s">
        <v>232</v>
      </c>
      <c r="C146" s="76" t="s">
        <v>190</v>
      </c>
      <c r="D146" s="69" t="s">
        <v>263</v>
      </c>
      <c r="E146" s="74" t="s">
        <v>37</v>
      </c>
      <c r="F146" s="74" t="s">
        <v>37</v>
      </c>
      <c r="G146" s="74" t="s">
        <v>37</v>
      </c>
      <c r="H146" s="74" t="s">
        <v>57</v>
      </c>
      <c r="I146" s="74" t="s">
        <v>142</v>
      </c>
      <c r="J146" s="74"/>
      <c r="K146" s="74"/>
      <c r="L146" s="74"/>
      <c r="M146" s="74" t="s">
        <v>38</v>
      </c>
      <c r="N146" s="74" t="s">
        <v>39</v>
      </c>
      <c r="O146" s="74" t="s">
        <v>40</v>
      </c>
      <c r="P146" s="75" t="s">
        <v>143</v>
      </c>
      <c r="Q146" s="77">
        <v>38808000</v>
      </c>
      <c r="R146" s="77">
        <v>0</v>
      </c>
      <c r="S146" s="77">
        <v>0</v>
      </c>
      <c r="T146" s="77">
        <v>38808000</v>
      </c>
      <c r="U146" s="77">
        <v>0</v>
      </c>
      <c r="V146" s="77">
        <v>19752654</v>
      </c>
      <c r="W146" s="77">
        <v>19055346</v>
      </c>
      <c r="X146" s="77">
        <v>19752654</v>
      </c>
      <c r="Y146" s="77">
        <v>19752654</v>
      </c>
      <c r="Z146" s="77">
        <v>19752654</v>
      </c>
      <c r="AA146" s="77">
        <v>19752654</v>
      </c>
    </row>
    <row r="147" spans="1:27" ht="15" customHeight="1" x14ac:dyDescent="0.25">
      <c r="A147" s="74" t="s">
        <v>231</v>
      </c>
      <c r="B147" s="75" t="s">
        <v>232</v>
      </c>
      <c r="C147" s="76" t="s">
        <v>191</v>
      </c>
      <c r="D147" s="69" t="s">
        <v>263</v>
      </c>
      <c r="E147" s="74" t="s">
        <v>37</v>
      </c>
      <c r="F147" s="74" t="s">
        <v>37</v>
      </c>
      <c r="G147" s="74" t="s">
        <v>43</v>
      </c>
      <c r="H147" s="74" t="s">
        <v>57</v>
      </c>
      <c r="I147" s="74"/>
      <c r="J147" s="74"/>
      <c r="K147" s="74"/>
      <c r="L147" s="74"/>
      <c r="M147" s="74" t="s">
        <v>38</v>
      </c>
      <c r="N147" s="74" t="s">
        <v>39</v>
      </c>
      <c r="O147" s="74" t="s">
        <v>40</v>
      </c>
      <c r="P147" s="75" t="s">
        <v>144</v>
      </c>
      <c r="Q147" s="77">
        <v>69515000</v>
      </c>
      <c r="R147" s="77">
        <v>0</v>
      </c>
      <c r="S147" s="77">
        <v>0</v>
      </c>
      <c r="T147" s="77">
        <v>69515000</v>
      </c>
      <c r="U147" s="77">
        <v>0</v>
      </c>
      <c r="V147" s="77">
        <v>30332500</v>
      </c>
      <c r="W147" s="77">
        <v>39182500</v>
      </c>
      <c r="X147" s="77">
        <v>30332500</v>
      </c>
      <c r="Y147" s="77">
        <v>30332500</v>
      </c>
      <c r="Z147" s="77">
        <v>30332500</v>
      </c>
      <c r="AA147" s="77">
        <v>30332500</v>
      </c>
    </row>
    <row r="148" spans="1:27" ht="15" customHeight="1" x14ac:dyDescent="0.25">
      <c r="A148" s="74" t="s">
        <v>231</v>
      </c>
      <c r="B148" s="75" t="s">
        <v>232</v>
      </c>
      <c r="C148" s="76" t="s">
        <v>192</v>
      </c>
      <c r="D148" s="69" t="s">
        <v>263</v>
      </c>
      <c r="E148" s="74" t="s">
        <v>37</v>
      </c>
      <c r="F148" s="74" t="s">
        <v>37</v>
      </c>
      <c r="G148" s="74" t="s">
        <v>43</v>
      </c>
      <c r="H148" s="74" t="s">
        <v>60</v>
      </c>
      <c r="I148" s="74"/>
      <c r="J148" s="74"/>
      <c r="K148" s="74"/>
      <c r="L148" s="74"/>
      <c r="M148" s="74" t="s">
        <v>38</v>
      </c>
      <c r="N148" s="74" t="s">
        <v>39</v>
      </c>
      <c r="O148" s="74" t="s">
        <v>40</v>
      </c>
      <c r="P148" s="75" t="s">
        <v>145</v>
      </c>
      <c r="Q148" s="77">
        <v>49499000</v>
      </c>
      <c r="R148" s="77">
        <v>0</v>
      </c>
      <c r="S148" s="77">
        <v>0</v>
      </c>
      <c r="T148" s="77">
        <v>49499000</v>
      </c>
      <c r="U148" s="77">
        <v>0</v>
      </c>
      <c r="V148" s="77">
        <v>24943100</v>
      </c>
      <c r="W148" s="77">
        <v>24555900</v>
      </c>
      <c r="X148" s="77">
        <v>24943100</v>
      </c>
      <c r="Y148" s="77">
        <v>24943100</v>
      </c>
      <c r="Z148" s="77">
        <v>24943100</v>
      </c>
      <c r="AA148" s="77">
        <v>24943100</v>
      </c>
    </row>
    <row r="149" spans="1:27" ht="15" customHeight="1" x14ac:dyDescent="0.25">
      <c r="A149" s="74" t="s">
        <v>231</v>
      </c>
      <c r="B149" s="75" t="s">
        <v>232</v>
      </c>
      <c r="C149" s="76" t="s">
        <v>193</v>
      </c>
      <c r="D149" s="69" t="s">
        <v>263</v>
      </c>
      <c r="E149" s="74" t="s">
        <v>37</v>
      </c>
      <c r="F149" s="74" t="s">
        <v>37</v>
      </c>
      <c r="G149" s="74" t="s">
        <v>43</v>
      </c>
      <c r="H149" s="74" t="s">
        <v>131</v>
      </c>
      <c r="I149" s="74"/>
      <c r="J149" s="74"/>
      <c r="K149" s="74"/>
      <c r="L149" s="74"/>
      <c r="M149" s="74" t="s">
        <v>38</v>
      </c>
      <c r="N149" s="74" t="s">
        <v>39</v>
      </c>
      <c r="O149" s="74" t="s">
        <v>40</v>
      </c>
      <c r="P149" s="75" t="s">
        <v>146</v>
      </c>
      <c r="Q149" s="77">
        <v>29515000</v>
      </c>
      <c r="R149" s="77">
        <v>0</v>
      </c>
      <c r="S149" s="77">
        <v>0</v>
      </c>
      <c r="T149" s="77">
        <v>29515000</v>
      </c>
      <c r="U149" s="77">
        <v>0</v>
      </c>
      <c r="V149" s="77">
        <v>14995700</v>
      </c>
      <c r="W149" s="77">
        <v>14519300</v>
      </c>
      <c r="X149" s="77">
        <v>14995700</v>
      </c>
      <c r="Y149" s="77">
        <v>14995700</v>
      </c>
      <c r="Z149" s="77">
        <v>14995700</v>
      </c>
      <c r="AA149" s="77">
        <v>14995700</v>
      </c>
    </row>
    <row r="150" spans="1:27" ht="15" customHeight="1" x14ac:dyDescent="0.25">
      <c r="A150" s="74" t="s">
        <v>231</v>
      </c>
      <c r="B150" s="75" t="s">
        <v>232</v>
      </c>
      <c r="C150" s="76" t="s">
        <v>194</v>
      </c>
      <c r="D150" s="69" t="s">
        <v>263</v>
      </c>
      <c r="E150" s="74" t="s">
        <v>37</v>
      </c>
      <c r="F150" s="74" t="s">
        <v>37</v>
      </c>
      <c r="G150" s="74" t="s">
        <v>43</v>
      </c>
      <c r="H150" s="74" t="s">
        <v>133</v>
      </c>
      <c r="I150" s="74"/>
      <c r="J150" s="74"/>
      <c r="K150" s="74"/>
      <c r="L150" s="74"/>
      <c r="M150" s="74" t="s">
        <v>38</v>
      </c>
      <c r="N150" s="74" t="s">
        <v>39</v>
      </c>
      <c r="O150" s="74" t="s">
        <v>40</v>
      </c>
      <c r="P150" s="75" t="s">
        <v>147</v>
      </c>
      <c r="Q150" s="77">
        <v>7731000</v>
      </c>
      <c r="R150" s="77">
        <v>0</v>
      </c>
      <c r="S150" s="77">
        <v>0</v>
      </c>
      <c r="T150" s="77">
        <v>7731000</v>
      </c>
      <c r="U150" s="77">
        <v>0</v>
      </c>
      <c r="V150" s="77">
        <v>3791900</v>
      </c>
      <c r="W150" s="77">
        <v>3939100</v>
      </c>
      <c r="X150" s="77">
        <v>3791900</v>
      </c>
      <c r="Y150" s="77">
        <v>3791900</v>
      </c>
      <c r="Z150" s="77">
        <v>3791900</v>
      </c>
      <c r="AA150" s="77">
        <v>3791900</v>
      </c>
    </row>
    <row r="151" spans="1:27" ht="15" customHeight="1" x14ac:dyDescent="0.25">
      <c r="A151" s="74" t="s">
        <v>231</v>
      </c>
      <c r="B151" s="75" t="s">
        <v>232</v>
      </c>
      <c r="C151" s="76" t="s">
        <v>195</v>
      </c>
      <c r="D151" s="69" t="s">
        <v>263</v>
      </c>
      <c r="E151" s="74" t="s">
        <v>37</v>
      </c>
      <c r="F151" s="74" t="s">
        <v>37</v>
      </c>
      <c r="G151" s="74" t="s">
        <v>43</v>
      </c>
      <c r="H151" s="74" t="s">
        <v>135</v>
      </c>
      <c r="I151" s="74"/>
      <c r="J151" s="74"/>
      <c r="K151" s="74"/>
      <c r="L151" s="74"/>
      <c r="M151" s="74" t="s">
        <v>38</v>
      </c>
      <c r="N151" s="74" t="s">
        <v>39</v>
      </c>
      <c r="O151" s="74" t="s">
        <v>40</v>
      </c>
      <c r="P151" s="75" t="s">
        <v>148</v>
      </c>
      <c r="Q151" s="77">
        <v>22141000</v>
      </c>
      <c r="R151" s="77">
        <v>0</v>
      </c>
      <c r="S151" s="77">
        <v>0</v>
      </c>
      <c r="T151" s="77">
        <v>22141000</v>
      </c>
      <c r="U151" s="77">
        <v>0</v>
      </c>
      <c r="V151" s="77">
        <v>11249500</v>
      </c>
      <c r="W151" s="77">
        <v>10891500</v>
      </c>
      <c r="X151" s="77">
        <v>11249500</v>
      </c>
      <c r="Y151" s="77">
        <v>11249500</v>
      </c>
      <c r="Z151" s="77">
        <v>11249500</v>
      </c>
      <c r="AA151" s="77">
        <v>11249500</v>
      </c>
    </row>
    <row r="152" spans="1:27" ht="15" customHeight="1" x14ac:dyDescent="0.25">
      <c r="A152" s="74" t="s">
        <v>231</v>
      </c>
      <c r="B152" s="75" t="s">
        <v>232</v>
      </c>
      <c r="C152" s="76" t="s">
        <v>196</v>
      </c>
      <c r="D152" s="69" t="s">
        <v>263</v>
      </c>
      <c r="E152" s="74" t="s">
        <v>37</v>
      </c>
      <c r="F152" s="74" t="s">
        <v>37</v>
      </c>
      <c r="G152" s="74" t="s">
        <v>43</v>
      </c>
      <c r="H152" s="74" t="s">
        <v>137</v>
      </c>
      <c r="I152" s="74"/>
      <c r="J152" s="74"/>
      <c r="K152" s="74"/>
      <c r="L152" s="74"/>
      <c r="M152" s="74" t="s">
        <v>38</v>
      </c>
      <c r="N152" s="74" t="s">
        <v>39</v>
      </c>
      <c r="O152" s="74" t="s">
        <v>40</v>
      </c>
      <c r="P152" s="75" t="s">
        <v>149</v>
      </c>
      <c r="Q152" s="77">
        <v>14764000</v>
      </c>
      <c r="R152" s="77">
        <v>0</v>
      </c>
      <c r="S152" s="77">
        <v>0</v>
      </c>
      <c r="T152" s="77">
        <v>14764000</v>
      </c>
      <c r="U152" s="77">
        <v>0</v>
      </c>
      <c r="V152" s="77">
        <v>7501500</v>
      </c>
      <c r="W152" s="77">
        <v>7262500</v>
      </c>
      <c r="X152" s="77">
        <v>7501500</v>
      </c>
      <c r="Y152" s="77">
        <v>7501500</v>
      </c>
      <c r="Z152" s="77">
        <v>7501500</v>
      </c>
      <c r="AA152" s="77">
        <v>7501500</v>
      </c>
    </row>
    <row r="153" spans="1:27" ht="15" customHeight="1" x14ac:dyDescent="0.25">
      <c r="A153" s="74" t="s">
        <v>231</v>
      </c>
      <c r="B153" s="75" t="s">
        <v>232</v>
      </c>
      <c r="C153" s="76" t="s">
        <v>197</v>
      </c>
      <c r="D153" s="69" t="s">
        <v>263</v>
      </c>
      <c r="E153" s="74" t="s">
        <v>37</v>
      </c>
      <c r="F153" s="74" t="s">
        <v>37</v>
      </c>
      <c r="G153" s="74" t="s">
        <v>46</v>
      </c>
      <c r="H153" s="74" t="s">
        <v>57</v>
      </c>
      <c r="I153" s="74" t="s">
        <v>57</v>
      </c>
      <c r="J153" s="74"/>
      <c r="K153" s="74"/>
      <c r="L153" s="74"/>
      <c r="M153" s="74" t="s">
        <v>38</v>
      </c>
      <c r="N153" s="74" t="s">
        <v>39</v>
      </c>
      <c r="O153" s="74" t="s">
        <v>40</v>
      </c>
      <c r="P153" s="75" t="s">
        <v>150</v>
      </c>
      <c r="Q153" s="77">
        <v>21573090</v>
      </c>
      <c r="R153" s="77">
        <v>57071</v>
      </c>
      <c r="S153" s="77">
        <v>0</v>
      </c>
      <c r="T153" s="77">
        <v>21630161</v>
      </c>
      <c r="U153" s="77">
        <v>0</v>
      </c>
      <c r="V153" s="77">
        <v>21630161</v>
      </c>
      <c r="W153" s="77">
        <v>0</v>
      </c>
      <c r="X153" s="77">
        <v>21630161</v>
      </c>
      <c r="Y153" s="77">
        <v>21630161</v>
      </c>
      <c r="Z153" s="77">
        <v>21630161</v>
      </c>
      <c r="AA153" s="77">
        <v>21630161</v>
      </c>
    </row>
    <row r="154" spans="1:27" ht="15" customHeight="1" x14ac:dyDescent="0.25">
      <c r="A154" s="74" t="s">
        <v>231</v>
      </c>
      <c r="B154" s="75" t="s">
        <v>232</v>
      </c>
      <c r="C154" s="76" t="s">
        <v>199</v>
      </c>
      <c r="D154" s="69" t="s">
        <v>263</v>
      </c>
      <c r="E154" s="74" t="s">
        <v>37</v>
      </c>
      <c r="F154" s="74" t="s">
        <v>37</v>
      </c>
      <c r="G154" s="74" t="s">
        <v>46</v>
      </c>
      <c r="H154" s="74" t="s">
        <v>57</v>
      </c>
      <c r="I154" s="74" t="s">
        <v>129</v>
      </c>
      <c r="J154" s="74"/>
      <c r="K154" s="74"/>
      <c r="L154" s="74"/>
      <c r="M154" s="74" t="s">
        <v>38</v>
      </c>
      <c r="N154" s="74" t="s">
        <v>39</v>
      </c>
      <c r="O154" s="74" t="s">
        <v>40</v>
      </c>
      <c r="P154" s="75" t="s">
        <v>152</v>
      </c>
      <c r="Q154" s="77">
        <v>1917090</v>
      </c>
      <c r="R154" s="77">
        <v>0</v>
      </c>
      <c r="S154" s="77">
        <v>0</v>
      </c>
      <c r="T154" s="77">
        <v>1917090</v>
      </c>
      <c r="U154" s="77">
        <v>0</v>
      </c>
      <c r="V154" s="77">
        <v>1675400</v>
      </c>
      <c r="W154" s="77">
        <v>241690</v>
      </c>
      <c r="X154" s="77">
        <v>1675400</v>
      </c>
      <c r="Y154" s="77">
        <v>1675400</v>
      </c>
      <c r="Z154" s="77">
        <v>1675400</v>
      </c>
      <c r="AA154" s="77">
        <v>1675400</v>
      </c>
    </row>
    <row r="155" spans="1:27" ht="15" customHeight="1" x14ac:dyDescent="0.25">
      <c r="A155" s="74" t="s">
        <v>231</v>
      </c>
      <c r="B155" s="75" t="s">
        <v>232</v>
      </c>
      <c r="C155" s="76" t="s">
        <v>200</v>
      </c>
      <c r="D155" s="69" t="s">
        <v>263</v>
      </c>
      <c r="E155" s="74" t="s">
        <v>37</v>
      </c>
      <c r="F155" s="74" t="s">
        <v>37</v>
      </c>
      <c r="G155" s="74" t="s">
        <v>46</v>
      </c>
      <c r="H155" s="74" t="s">
        <v>60</v>
      </c>
      <c r="I155" s="74"/>
      <c r="J155" s="74"/>
      <c r="K155" s="74"/>
      <c r="L155" s="74"/>
      <c r="M155" s="74" t="s">
        <v>38</v>
      </c>
      <c r="N155" s="74" t="s">
        <v>39</v>
      </c>
      <c r="O155" s="74" t="s">
        <v>40</v>
      </c>
      <c r="P155" s="75" t="s">
        <v>153</v>
      </c>
      <c r="Q155" s="77">
        <v>16936290</v>
      </c>
      <c r="R155" s="77">
        <v>0</v>
      </c>
      <c r="S155" s="77">
        <v>0</v>
      </c>
      <c r="T155" s="77">
        <v>16936290</v>
      </c>
      <c r="U155" s="77">
        <v>0</v>
      </c>
      <c r="V155" s="77">
        <v>14129802</v>
      </c>
      <c r="W155" s="77">
        <v>2806488</v>
      </c>
      <c r="X155" s="77">
        <v>14129802</v>
      </c>
      <c r="Y155" s="77">
        <v>14129802</v>
      </c>
      <c r="Z155" s="77">
        <v>14129802</v>
      </c>
      <c r="AA155" s="77">
        <v>14129802</v>
      </c>
    </row>
    <row r="156" spans="1:27" ht="15" customHeight="1" x14ac:dyDescent="0.25">
      <c r="A156" s="74" t="s">
        <v>231</v>
      </c>
      <c r="B156" s="75" t="s">
        <v>232</v>
      </c>
      <c r="C156" s="76" t="s">
        <v>203</v>
      </c>
      <c r="D156" s="69" t="s">
        <v>263</v>
      </c>
      <c r="E156" s="74" t="s">
        <v>43</v>
      </c>
      <c r="F156" s="74" t="s">
        <v>43</v>
      </c>
      <c r="G156" s="74" t="s">
        <v>37</v>
      </c>
      <c r="H156" s="74" t="s">
        <v>129</v>
      </c>
      <c r="I156" s="74" t="s">
        <v>129</v>
      </c>
      <c r="J156" s="74"/>
      <c r="K156" s="74"/>
      <c r="L156" s="74"/>
      <c r="M156" s="74" t="s">
        <v>38</v>
      </c>
      <c r="N156" s="74" t="s">
        <v>39</v>
      </c>
      <c r="O156" s="74" t="s">
        <v>40</v>
      </c>
      <c r="P156" s="75" t="s">
        <v>157</v>
      </c>
      <c r="Q156" s="77">
        <v>0</v>
      </c>
      <c r="R156" s="77">
        <v>900000</v>
      </c>
      <c r="S156" s="77">
        <v>0</v>
      </c>
      <c r="T156" s="77">
        <v>900000</v>
      </c>
      <c r="U156" s="77">
        <v>0</v>
      </c>
      <c r="V156" s="77">
        <v>900000</v>
      </c>
      <c r="W156" s="77">
        <v>0</v>
      </c>
      <c r="X156" s="77">
        <v>0</v>
      </c>
      <c r="Y156" s="77">
        <v>0</v>
      </c>
      <c r="Z156" s="77">
        <v>0</v>
      </c>
      <c r="AA156" s="77">
        <v>0</v>
      </c>
    </row>
    <row r="157" spans="1:27" ht="15" customHeight="1" x14ac:dyDescent="0.25">
      <c r="A157" s="74" t="s">
        <v>231</v>
      </c>
      <c r="B157" s="75" t="s">
        <v>232</v>
      </c>
      <c r="C157" s="76" t="s">
        <v>204</v>
      </c>
      <c r="D157" s="69" t="s">
        <v>263</v>
      </c>
      <c r="E157" s="74" t="s">
        <v>43</v>
      </c>
      <c r="F157" s="74" t="s">
        <v>43</v>
      </c>
      <c r="G157" s="74" t="s">
        <v>43</v>
      </c>
      <c r="H157" s="74" t="s">
        <v>135</v>
      </c>
      <c r="I157" s="74" t="s">
        <v>131</v>
      </c>
      <c r="J157" s="74"/>
      <c r="K157" s="74"/>
      <c r="L157" s="74"/>
      <c r="M157" s="74" t="s">
        <v>38</v>
      </c>
      <c r="N157" s="74" t="s">
        <v>39</v>
      </c>
      <c r="O157" s="74" t="s">
        <v>40</v>
      </c>
      <c r="P157" s="75" t="s">
        <v>158</v>
      </c>
      <c r="Q157" s="77">
        <v>0</v>
      </c>
      <c r="R157" s="77">
        <v>78400</v>
      </c>
      <c r="S157" s="77">
        <v>0</v>
      </c>
      <c r="T157" s="77">
        <v>78400</v>
      </c>
      <c r="U157" s="77">
        <v>0</v>
      </c>
      <c r="V157" s="77">
        <v>78400</v>
      </c>
      <c r="W157" s="77">
        <v>0</v>
      </c>
      <c r="X157" s="77">
        <v>78400</v>
      </c>
      <c r="Y157" s="77">
        <v>78400</v>
      </c>
      <c r="Z157" s="77">
        <v>78400</v>
      </c>
      <c r="AA157" s="77">
        <v>78400</v>
      </c>
    </row>
    <row r="158" spans="1:27" ht="15" customHeight="1" x14ac:dyDescent="0.25">
      <c r="A158" s="74" t="s">
        <v>231</v>
      </c>
      <c r="B158" s="75" t="s">
        <v>232</v>
      </c>
      <c r="C158" s="76" t="s">
        <v>205</v>
      </c>
      <c r="D158" s="69" t="s">
        <v>263</v>
      </c>
      <c r="E158" s="74" t="s">
        <v>43</v>
      </c>
      <c r="F158" s="74" t="s">
        <v>43</v>
      </c>
      <c r="G158" s="74" t="s">
        <v>43</v>
      </c>
      <c r="H158" s="74" t="s">
        <v>135</v>
      </c>
      <c r="I158" s="74" t="s">
        <v>140</v>
      </c>
      <c r="J158" s="74"/>
      <c r="K158" s="74"/>
      <c r="L158" s="74"/>
      <c r="M158" s="74" t="s">
        <v>38</v>
      </c>
      <c r="N158" s="74" t="s">
        <v>39</v>
      </c>
      <c r="O158" s="74" t="s">
        <v>40</v>
      </c>
      <c r="P158" s="75" t="s">
        <v>159</v>
      </c>
      <c r="Q158" s="77">
        <v>22000000</v>
      </c>
      <c r="R158" s="77">
        <v>0</v>
      </c>
      <c r="S158" s="77">
        <v>0</v>
      </c>
      <c r="T158" s="77">
        <v>22000000</v>
      </c>
      <c r="U158" s="77">
        <v>0</v>
      </c>
      <c r="V158" s="77">
        <v>22000000</v>
      </c>
      <c r="W158" s="77">
        <v>0</v>
      </c>
      <c r="X158" s="77">
        <v>13907313</v>
      </c>
      <c r="Y158" s="77">
        <v>13907313</v>
      </c>
      <c r="Z158" s="77">
        <v>13907313</v>
      </c>
      <c r="AA158" s="77">
        <v>13907313</v>
      </c>
    </row>
    <row r="159" spans="1:27" ht="15" customHeight="1" x14ac:dyDescent="0.25">
      <c r="A159" s="74" t="s">
        <v>231</v>
      </c>
      <c r="B159" s="75" t="s">
        <v>232</v>
      </c>
      <c r="C159" s="76" t="s">
        <v>109</v>
      </c>
      <c r="D159" s="69" t="s">
        <v>263</v>
      </c>
      <c r="E159" s="74" t="s">
        <v>43</v>
      </c>
      <c r="F159" s="74" t="s">
        <v>43</v>
      </c>
      <c r="G159" s="74" t="s">
        <v>43</v>
      </c>
      <c r="H159" s="74" t="s">
        <v>137</v>
      </c>
      <c r="I159" s="74" t="s">
        <v>60</v>
      </c>
      <c r="J159" s="74"/>
      <c r="K159" s="74"/>
      <c r="L159" s="74"/>
      <c r="M159" s="74" t="s">
        <v>50</v>
      </c>
      <c r="N159" s="74" t="s">
        <v>51</v>
      </c>
      <c r="O159" s="74" t="s">
        <v>40</v>
      </c>
      <c r="P159" s="75" t="s">
        <v>161</v>
      </c>
      <c r="Q159" s="77">
        <v>0</v>
      </c>
      <c r="R159" s="77">
        <v>25543550</v>
      </c>
      <c r="S159" s="77">
        <v>0</v>
      </c>
      <c r="T159" s="77">
        <v>25543550</v>
      </c>
      <c r="U159" s="77">
        <v>0</v>
      </c>
      <c r="V159" s="77">
        <v>25543500</v>
      </c>
      <c r="W159" s="77">
        <v>50</v>
      </c>
      <c r="X159" s="77">
        <v>25543500</v>
      </c>
      <c r="Y159" s="77">
        <v>10217400</v>
      </c>
      <c r="Z159" s="77">
        <v>10217400</v>
      </c>
      <c r="AA159" s="77">
        <v>10217400</v>
      </c>
    </row>
    <row r="160" spans="1:27" ht="15" customHeight="1" x14ac:dyDescent="0.25">
      <c r="A160" s="74" t="s">
        <v>231</v>
      </c>
      <c r="B160" s="75" t="s">
        <v>232</v>
      </c>
      <c r="C160" s="76" t="s">
        <v>208</v>
      </c>
      <c r="D160" s="69" t="s">
        <v>263</v>
      </c>
      <c r="E160" s="74" t="s">
        <v>43</v>
      </c>
      <c r="F160" s="74" t="s">
        <v>43</v>
      </c>
      <c r="G160" s="74" t="s">
        <v>43</v>
      </c>
      <c r="H160" s="74" t="s">
        <v>139</v>
      </c>
      <c r="I160" s="74" t="s">
        <v>131</v>
      </c>
      <c r="J160" s="74"/>
      <c r="K160" s="74"/>
      <c r="L160" s="74"/>
      <c r="M160" s="74" t="s">
        <v>38</v>
      </c>
      <c r="N160" s="74" t="s">
        <v>39</v>
      </c>
      <c r="O160" s="74" t="s">
        <v>40</v>
      </c>
      <c r="P160" s="75" t="s">
        <v>163</v>
      </c>
      <c r="Q160" s="77">
        <v>1100000</v>
      </c>
      <c r="R160" s="77">
        <v>0</v>
      </c>
      <c r="S160" s="77">
        <v>0</v>
      </c>
      <c r="T160" s="77">
        <v>1100000</v>
      </c>
      <c r="U160" s="77">
        <v>0</v>
      </c>
      <c r="V160" s="77">
        <v>1100000</v>
      </c>
      <c r="W160" s="77">
        <v>0</v>
      </c>
      <c r="X160" s="77">
        <v>496800</v>
      </c>
      <c r="Y160" s="77">
        <v>496800</v>
      </c>
      <c r="Z160" s="77">
        <v>496800</v>
      </c>
      <c r="AA160" s="77">
        <v>496800</v>
      </c>
    </row>
    <row r="161" spans="1:27" ht="15" customHeight="1" x14ac:dyDescent="0.25">
      <c r="A161" s="74" t="s">
        <v>231</v>
      </c>
      <c r="B161" s="75" t="s">
        <v>232</v>
      </c>
      <c r="C161" s="76" t="s">
        <v>209</v>
      </c>
      <c r="D161" s="69" t="s">
        <v>263</v>
      </c>
      <c r="E161" s="74" t="s">
        <v>43</v>
      </c>
      <c r="F161" s="74" t="s">
        <v>43</v>
      </c>
      <c r="G161" s="74" t="s">
        <v>43</v>
      </c>
      <c r="H161" s="74" t="s">
        <v>140</v>
      </c>
      <c r="I161" s="74" t="s">
        <v>131</v>
      </c>
      <c r="J161" s="74"/>
      <c r="K161" s="74"/>
      <c r="L161" s="74"/>
      <c r="M161" s="74" t="s">
        <v>38</v>
      </c>
      <c r="N161" s="74" t="s">
        <v>39</v>
      </c>
      <c r="O161" s="74" t="s">
        <v>40</v>
      </c>
      <c r="P161" s="75" t="s">
        <v>164</v>
      </c>
      <c r="Q161" s="77">
        <v>900000</v>
      </c>
      <c r="R161" s="77">
        <v>0</v>
      </c>
      <c r="S161" s="77">
        <v>0</v>
      </c>
      <c r="T161" s="77">
        <v>900000</v>
      </c>
      <c r="U161" s="77">
        <v>0</v>
      </c>
      <c r="V161" s="77">
        <v>900000</v>
      </c>
      <c r="W161" s="77">
        <v>0</v>
      </c>
      <c r="X161" s="77">
        <v>533707</v>
      </c>
      <c r="Y161" s="77">
        <v>533707</v>
      </c>
      <c r="Z161" s="77">
        <v>533707</v>
      </c>
      <c r="AA161" s="77">
        <v>533707</v>
      </c>
    </row>
    <row r="162" spans="1:27" ht="15" customHeight="1" x14ac:dyDescent="0.25">
      <c r="A162" s="74" t="s">
        <v>231</v>
      </c>
      <c r="B162" s="75" t="s">
        <v>232</v>
      </c>
      <c r="C162" s="76" t="s">
        <v>210</v>
      </c>
      <c r="D162" s="69" t="s">
        <v>263</v>
      </c>
      <c r="E162" s="74" t="s">
        <v>43</v>
      </c>
      <c r="F162" s="74" t="s">
        <v>43</v>
      </c>
      <c r="G162" s="74" t="s">
        <v>43</v>
      </c>
      <c r="H162" s="74" t="s">
        <v>142</v>
      </c>
      <c r="I162" s="74"/>
      <c r="J162" s="74"/>
      <c r="K162" s="74"/>
      <c r="L162" s="74"/>
      <c r="M162" s="74" t="s">
        <v>38</v>
      </c>
      <c r="N162" s="74" t="s">
        <v>39</v>
      </c>
      <c r="O162" s="74" t="s">
        <v>40</v>
      </c>
      <c r="P162" s="75" t="s">
        <v>165</v>
      </c>
      <c r="Q162" s="77">
        <v>0</v>
      </c>
      <c r="R162" s="77">
        <v>258320</v>
      </c>
      <c r="S162" s="77">
        <v>0</v>
      </c>
      <c r="T162" s="77">
        <v>258320</v>
      </c>
      <c r="U162" s="77">
        <v>0</v>
      </c>
      <c r="V162" s="77">
        <v>258320</v>
      </c>
      <c r="W162" s="77">
        <v>0</v>
      </c>
      <c r="X162" s="77">
        <v>258320</v>
      </c>
      <c r="Y162" s="77">
        <v>258320</v>
      </c>
      <c r="Z162" s="77">
        <v>258320</v>
      </c>
      <c r="AA162" s="77">
        <v>258320</v>
      </c>
    </row>
    <row r="163" spans="1:27" ht="15" customHeight="1" x14ac:dyDescent="0.25">
      <c r="A163" s="74" t="s">
        <v>231</v>
      </c>
      <c r="B163" s="75" t="s">
        <v>232</v>
      </c>
      <c r="C163" s="76" t="s">
        <v>211</v>
      </c>
      <c r="D163" s="69" t="s">
        <v>263</v>
      </c>
      <c r="E163" s="74" t="s">
        <v>46</v>
      </c>
      <c r="F163" s="74" t="s">
        <v>53</v>
      </c>
      <c r="G163" s="74" t="s">
        <v>43</v>
      </c>
      <c r="H163" s="74" t="s">
        <v>54</v>
      </c>
      <c r="I163" s="74" t="s">
        <v>57</v>
      </c>
      <c r="J163" s="74"/>
      <c r="K163" s="74"/>
      <c r="L163" s="74"/>
      <c r="M163" s="74" t="s">
        <v>38</v>
      </c>
      <c r="N163" s="74" t="s">
        <v>39</v>
      </c>
      <c r="O163" s="74" t="s">
        <v>40</v>
      </c>
      <c r="P163" s="75" t="s">
        <v>166</v>
      </c>
      <c r="Q163" s="77">
        <v>0</v>
      </c>
      <c r="R163" s="77">
        <v>2559253</v>
      </c>
      <c r="S163" s="77">
        <v>0</v>
      </c>
      <c r="T163" s="77">
        <v>2559253</v>
      </c>
      <c r="U163" s="77">
        <v>0</v>
      </c>
      <c r="V163" s="77">
        <v>2559253</v>
      </c>
      <c r="W163" s="77">
        <v>0</v>
      </c>
      <c r="X163" s="77">
        <v>2559253</v>
      </c>
      <c r="Y163" s="77">
        <v>2559253</v>
      </c>
      <c r="Z163" s="77">
        <v>2559253</v>
      </c>
      <c r="AA163" s="77">
        <v>2559253</v>
      </c>
    </row>
    <row r="164" spans="1:27" ht="15" customHeight="1" x14ac:dyDescent="0.25">
      <c r="A164" s="74" t="s">
        <v>231</v>
      </c>
      <c r="B164" s="75" t="s">
        <v>232</v>
      </c>
      <c r="C164" s="76" t="s">
        <v>213</v>
      </c>
      <c r="D164" s="69" t="s">
        <v>263</v>
      </c>
      <c r="E164" s="74" t="s">
        <v>63</v>
      </c>
      <c r="F164" s="74" t="s">
        <v>37</v>
      </c>
      <c r="G164" s="74" t="s">
        <v>43</v>
      </c>
      <c r="H164" s="74" t="s">
        <v>57</v>
      </c>
      <c r="I164" s="74"/>
      <c r="J164" s="74"/>
      <c r="K164" s="74"/>
      <c r="L164" s="74"/>
      <c r="M164" s="74" t="s">
        <v>38</v>
      </c>
      <c r="N164" s="74" t="s">
        <v>39</v>
      </c>
      <c r="O164" s="74" t="s">
        <v>40</v>
      </c>
      <c r="P164" s="75" t="s">
        <v>168</v>
      </c>
      <c r="Q164" s="77">
        <v>0</v>
      </c>
      <c r="R164" s="77">
        <v>6590000</v>
      </c>
      <c r="S164" s="77">
        <v>0</v>
      </c>
      <c r="T164" s="77">
        <v>6590000</v>
      </c>
      <c r="U164" s="77">
        <v>0</v>
      </c>
      <c r="V164" s="77">
        <v>6590000</v>
      </c>
      <c r="W164" s="77">
        <v>0</v>
      </c>
      <c r="X164" s="77">
        <v>6590000</v>
      </c>
      <c r="Y164" s="77">
        <v>6590000</v>
      </c>
      <c r="Z164" s="77">
        <v>6590000</v>
      </c>
      <c r="AA164" s="77">
        <v>6590000</v>
      </c>
    </row>
    <row r="165" spans="1:27" ht="15" customHeight="1" x14ac:dyDescent="0.25">
      <c r="A165" s="74" t="s">
        <v>231</v>
      </c>
      <c r="B165" s="75" t="s">
        <v>232</v>
      </c>
      <c r="C165" s="76" t="s">
        <v>214</v>
      </c>
      <c r="D165" s="69" t="s">
        <v>263</v>
      </c>
      <c r="E165" s="74" t="s">
        <v>63</v>
      </c>
      <c r="F165" s="74" t="s">
        <v>37</v>
      </c>
      <c r="G165" s="74" t="s">
        <v>43</v>
      </c>
      <c r="H165" s="74" t="s">
        <v>129</v>
      </c>
      <c r="I165" s="74"/>
      <c r="J165" s="74"/>
      <c r="K165" s="74"/>
      <c r="L165" s="74"/>
      <c r="M165" s="74" t="s">
        <v>50</v>
      </c>
      <c r="N165" s="74" t="s">
        <v>51</v>
      </c>
      <c r="O165" s="74" t="s">
        <v>40</v>
      </c>
      <c r="P165" s="75" t="s">
        <v>169</v>
      </c>
      <c r="Q165" s="77">
        <v>0</v>
      </c>
      <c r="R165" s="77">
        <v>265000</v>
      </c>
      <c r="S165" s="77">
        <v>0</v>
      </c>
      <c r="T165" s="77">
        <v>265000</v>
      </c>
      <c r="U165" s="77">
        <v>0</v>
      </c>
      <c r="V165" s="77">
        <v>265000</v>
      </c>
      <c r="W165" s="77">
        <v>0</v>
      </c>
      <c r="X165" s="77">
        <v>263000</v>
      </c>
      <c r="Y165" s="77">
        <v>263000</v>
      </c>
      <c r="Z165" s="77">
        <v>263000</v>
      </c>
      <c r="AA165" s="77">
        <v>263000</v>
      </c>
    </row>
    <row r="166" spans="1:27" ht="15" customHeight="1" x14ac:dyDescent="0.25">
      <c r="A166" s="74" t="s">
        <v>233</v>
      </c>
      <c r="B166" s="75" t="s">
        <v>234</v>
      </c>
      <c r="C166" s="76" t="s">
        <v>183</v>
      </c>
      <c r="D166" s="69" t="s">
        <v>263</v>
      </c>
      <c r="E166" s="74" t="s">
        <v>37</v>
      </c>
      <c r="F166" s="74" t="s">
        <v>37</v>
      </c>
      <c r="G166" s="74" t="s">
        <v>37</v>
      </c>
      <c r="H166" s="74" t="s">
        <v>57</v>
      </c>
      <c r="I166" s="74" t="s">
        <v>57</v>
      </c>
      <c r="J166" s="74"/>
      <c r="K166" s="74"/>
      <c r="L166" s="74"/>
      <c r="M166" s="74" t="s">
        <v>38</v>
      </c>
      <c r="N166" s="74" t="s">
        <v>39</v>
      </c>
      <c r="O166" s="74" t="s">
        <v>40</v>
      </c>
      <c r="P166" s="75" t="s">
        <v>128</v>
      </c>
      <c r="Q166" s="77">
        <v>528819000</v>
      </c>
      <c r="R166" s="77">
        <v>0</v>
      </c>
      <c r="S166" s="77">
        <v>0</v>
      </c>
      <c r="T166" s="77">
        <v>528819000</v>
      </c>
      <c r="U166" s="77">
        <v>0</v>
      </c>
      <c r="V166" s="77">
        <v>252381556</v>
      </c>
      <c r="W166" s="77">
        <v>276437444</v>
      </c>
      <c r="X166" s="77">
        <v>252381556</v>
      </c>
      <c r="Y166" s="77">
        <v>252381556</v>
      </c>
      <c r="Z166" s="77">
        <v>252381556</v>
      </c>
      <c r="AA166" s="77">
        <v>252381556</v>
      </c>
    </row>
    <row r="167" spans="1:27" ht="15" customHeight="1" x14ac:dyDescent="0.25">
      <c r="A167" s="74" t="s">
        <v>233</v>
      </c>
      <c r="B167" s="75" t="s">
        <v>234</v>
      </c>
      <c r="C167" s="76" t="s">
        <v>185</v>
      </c>
      <c r="D167" s="69" t="s">
        <v>263</v>
      </c>
      <c r="E167" s="74" t="s">
        <v>37</v>
      </c>
      <c r="F167" s="74" t="s">
        <v>37</v>
      </c>
      <c r="G167" s="74" t="s">
        <v>37</v>
      </c>
      <c r="H167" s="74" t="s">
        <v>57</v>
      </c>
      <c r="I167" s="74" t="s">
        <v>131</v>
      </c>
      <c r="J167" s="74"/>
      <c r="K167" s="74"/>
      <c r="L167" s="74"/>
      <c r="M167" s="74" t="s">
        <v>38</v>
      </c>
      <c r="N167" s="74" t="s">
        <v>39</v>
      </c>
      <c r="O167" s="74" t="s">
        <v>40</v>
      </c>
      <c r="P167" s="75" t="s">
        <v>132</v>
      </c>
      <c r="Q167" s="77">
        <v>11329000</v>
      </c>
      <c r="R167" s="77">
        <v>0</v>
      </c>
      <c r="S167" s="77">
        <v>0</v>
      </c>
      <c r="T167" s="77">
        <v>11329000</v>
      </c>
      <c r="U167" s="77">
        <v>0</v>
      </c>
      <c r="V167" s="77">
        <v>5986275</v>
      </c>
      <c r="W167" s="77">
        <v>5342725</v>
      </c>
      <c r="X167" s="77">
        <v>5986275</v>
      </c>
      <c r="Y167" s="77">
        <v>5986275</v>
      </c>
      <c r="Z167" s="77">
        <v>5986275</v>
      </c>
      <c r="AA167" s="77">
        <v>5986275</v>
      </c>
    </row>
    <row r="168" spans="1:27" ht="15" customHeight="1" x14ac:dyDescent="0.25">
      <c r="A168" s="74" t="s">
        <v>233</v>
      </c>
      <c r="B168" s="75" t="s">
        <v>234</v>
      </c>
      <c r="C168" s="76" t="s">
        <v>186</v>
      </c>
      <c r="D168" s="69" t="s">
        <v>263</v>
      </c>
      <c r="E168" s="74" t="s">
        <v>37</v>
      </c>
      <c r="F168" s="74" t="s">
        <v>37</v>
      </c>
      <c r="G168" s="74" t="s">
        <v>37</v>
      </c>
      <c r="H168" s="74" t="s">
        <v>57</v>
      </c>
      <c r="I168" s="74" t="s">
        <v>133</v>
      </c>
      <c r="J168" s="74"/>
      <c r="K168" s="74"/>
      <c r="L168" s="74"/>
      <c r="M168" s="74" t="s">
        <v>38</v>
      </c>
      <c r="N168" s="74" t="s">
        <v>39</v>
      </c>
      <c r="O168" s="74" t="s">
        <v>40</v>
      </c>
      <c r="P168" s="75" t="s">
        <v>134</v>
      </c>
      <c r="Q168" s="77">
        <v>14151000</v>
      </c>
      <c r="R168" s="77">
        <v>0</v>
      </c>
      <c r="S168" s="77">
        <v>0</v>
      </c>
      <c r="T168" s="77">
        <v>14151000</v>
      </c>
      <c r="U168" s="77">
        <v>0</v>
      </c>
      <c r="V168" s="77">
        <v>7604339</v>
      </c>
      <c r="W168" s="77">
        <v>6546661</v>
      </c>
      <c r="X168" s="77">
        <v>7604339</v>
      </c>
      <c r="Y168" s="77">
        <v>7604339</v>
      </c>
      <c r="Z168" s="77">
        <v>7604339</v>
      </c>
      <c r="AA168" s="77">
        <v>7604339</v>
      </c>
    </row>
    <row r="169" spans="1:27" ht="15" customHeight="1" x14ac:dyDescent="0.25">
      <c r="A169" s="74" t="s">
        <v>233</v>
      </c>
      <c r="B169" s="75" t="s">
        <v>234</v>
      </c>
      <c r="C169" s="76" t="s">
        <v>187</v>
      </c>
      <c r="D169" s="69" t="s">
        <v>263</v>
      </c>
      <c r="E169" s="74" t="s">
        <v>37</v>
      </c>
      <c r="F169" s="74" t="s">
        <v>37</v>
      </c>
      <c r="G169" s="74" t="s">
        <v>37</v>
      </c>
      <c r="H169" s="74" t="s">
        <v>57</v>
      </c>
      <c r="I169" s="74" t="s">
        <v>135</v>
      </c>
      <c r="J169" s="74"/>
      <c r="K169" s="74"/>
      <c r="L169" s="74"/>
      <c r="M169" s="74" t="s">
        <v>38</v>
      </c>
      <c r="N169" s="74" t="s">
        <v>39</v>
      </c>
      <c r="O169" s="74" t="s">
        <v>40</v>
      </c>
      <c r="P169" s="75" t="s">
        <v>136</v>
      </c>
      <c r="Q169" s="77">
        <v>51629000</v>
      </c>
      <c r="R169" s="77">
        <v>1891000</v>
      </c>
      <c r="S169" s="77">
        <v>0</v>
      </c>
      <c r="T169" s="77">
        <v>53520000</v>
      </c>
      <c r="U169" s="77">
        <v>0</v>
      </c>
      <c r="V169" s="77">
        <v>51330689</v>
      </c>
      <c r="W169" s="77">
        <v>2189311</v>
      </c>
      <c r="X169" s="77">
        <v>51330689</v>
      </c>
      <c r="Y169" s="77">
        <v>51330689</v>
      </c>
      <c r="Z169" s="77">
        <v>51330689</v>
      </c>
      <c r="AA169" s="77">
        <v>51330689</v>
      </c>
    </row>
    <row r="170" spans="1:27" ht="15" customHeight="1" x14ac:dyDescent="0.25">
      <c r="A170" s="74" t="s">
        <v>233</v>
      </c>
      <c r="B170" s="75" t="s">
        <v>234</v>
      </c>
      <c r="C170" s="76" t="s">
        <v>188</v>
      </c>
      <c r="D170" s="69" t="s">
        <v>263</v>
      </c>
      <c r="E170" s="74" t="s">
        <v>37</v>
      </c>
      <c r="F170" s="74" t="s">
        <v>37</v>
      </c>
      <c r="G170" s="74" t="s">
        <v>37</v>
      </c>
      <c r="H170" s="74" t="s">
        <v>57</v>
      </c>
      <c r="I170" s="74" t="s">
        <v>137</v>
      </c>
      <c r="J170" s="74"/>
      <c r="K170" s="74"/>
      <c r="L170" s="74"/>
      <c r="M170" s="74" t="s">
        <v>38</v>
      </c>
      <c r="N170" s="74" t="s">
        <v>39</v>
      </c>
      <c r="O170" s="74" t="s">
        <v>40</v>
      </c>
      <c r="P170" s="75" t="s">
        <v>138</v>
      </c>
      <c r="Q170" s="77">
        <v>19673000</v>
      </c>
      <c r="R170" s="77">
        <v>0</v>
      </c>
      <c r="S170" s="77">
        <v>0</v>
      </c>
      <c r="T170" s="77">
        <v>19673000</v>
      </c>
      <c r="U170" s="77">
        <v>0</v>
      </c>
      <c r="V170" s="77">
        <v>9969010</v>
      </c>
      <c r="W170" s="77">
        <v>9703990</v>
      </c>
      <c r="X170" s="77">
        <v>9969010</v>
      </c>
      <c r="Y170" s="77">
        <v>9969010</v>
      </c>
      <c r="Z170" s="77">
        <v>9969010</v>
      </c>
      <c r="AA170" s="77">
        <v>9969010</v>
      </c>
    </row>
    <row r="171" spans="1:27" ht="15" customHeight="1" x14ac:dyDescent="0.25">
      <c r="A171" s="74" t="s">
        <v>233</v>
      </c>
      <c r="B171" s="75" t="s">
        <v>234</v>
      </c>
      <c r="C171" s="76" t="s">
        <v>189</v>
      </c>
      <c r="D171" s="69" t="s">
        <v>263</v>
      </c>
      <c r="E171" s="74" t="s">
        <v>37</v>
      </c>
      <c r="F171" s="74" t="s">
        <v>37</v>
      </c>
      <c r="G171" s="74" t="s">
        <v>37</v>
      </c>
      <c r="H171" s="74" t="s">
        <v>57</v>
      </c>
      <c r="I171" s="74" t="s">
        <v>140</v>
      </c>
      <c r="J171" s="74"/>
      <c r="K171" s="74"/>
      <c r="L171" s="74"/>
      <c r="M171" s="74" t="s">
        <v>38</v>
      </c>
      <c r="N171" s="74" t="s">
        <v>39</v>
      </c>
      <c r="O171" s="74" t="s">
        <v>40</v>
      </c>
      <c r="P171" s="75" t="s">
        <v>141</v>
      </c>
      <c r="Q171" s="77">
        <v>67071000</v>
      </c>
      <c r="R171" s="77">
        <v>0</v>
      </c>
      <c r="S171" s="77">
        <v>0</v>
      </c>
      <c r="T171" s="77">
        <v>67071000</v>
      </c>
      <c r="U171" s="77">
        <v>0</v>
      </c>
      <c r="V171" s="77">
        <v>0</v>
      </c>
      <c r="W171" s="77">
        <v>67071000</v>
      </c>
      <c r="X171" s="77">
        <v>0</v>
      </c>
      <c r="Y171" s="77">
        <v>0</v>
      </c>
      <c r="Z171" s="77">
        <v>0</v>
      </c>
      <c r="AA171" s="77">
        <v>0</v>
      </c>
    </row>
    <row r="172" spans="1:27" ht="15" customHeight="1" x14ac:dyDescent="0.25">
      <c r="A172" s="74" t="s">
        <v>233</v>
      </c>
      <c r="B172" s="75" t="s">
        <v>234</v>
      </c>
      <c r="C172" s="76" t="s">
        <v>190</v>
      </c>
      <c r="D172" s="69" t="s">
        <v>263</v>
      </c>
      <c r="E172" s="74" t="s">
        <v>37</v>
      </c>
      <c r="F172" s="74" t="s">
        <v>37</v>
      </c>
      <c r="G172" s="74" t="s">
        <v>37</v>
      </c>
      <c r="H172" s="74" t="s">
        <v>57</v>
      </c>
      <c r="I172" s="74" t="s">
        <v>142</v>
      </c>
      <c r="J172" s="74"/>
      <c r="K172" s="74"/>
      <c r="L172" s="74"/>
      <c r="M172" s="74" t="s">
        <v>38</v>
      </c>
      <c r="N172" s="74" t="s">
        <v>39</v>
      </c>
      <c r="O172" s="74" t="s">
        <v>40</v>
      </c>
      <c r="P172" s="75" t="s">
        <v>143</v>
      </c>
      <c r="Q172" s="77">
        <v>40435000</v>
      </c>
      <c r="R172" s="77">
        <v>0</v>
      </c>
      <c r="S172" s="77">
        <v>0</v>
      </c>
      <c r="T172" s="77">
        <v>40435000</v>
      </c>
      <c r="U172" s="77">
        <v>0</v>
      </c>
      <c r="V172" s="77">
        <v>6210951</v>
      </c>
      <c r="W172" s="77">
        <v>34224049</v>
      </c>
      <c r="X172" s="77">
        <v>6210951</v>
      </c>
      <c r="Y172" s="77">
        <v>6210951</v>
      </c>
      <c r="Z172" s="77">
        <v>5004937</v>
      </c>
      <c r="AA172" s="77">
        <v>5004937</v>
      </c>
    </row>
    <row r="173" spans="1:27" ht="15" customHeight="1" x14ac:dyDescent="0.25">
      <c r="A173" s="74" t="s">
        <v>233</v>
      </c>
      <c r="B173" s="75" t="s">
        <v>234</v>
      </c>
      <c r="C173" s="76" t="s">
        <v>191</v>
      </c>
      <c r="D173" s="69" t="s">
        <v>263</v>
      </c>
      <c r="E173" s="74" t="s">
        <v>37</v>
      </c>
      <c r="F173" s="74" t="s">
        <v>37</v>
      </c>
      <c r="G173" s="74" t="s">
        <v>43</v>
      </c>
      <c r="H173" s="74" t="s">
        <v>57</v>
      </c>
      <c r="I173" s="74"/>
      <c r="J173" s="74"/>
      <c r="K173" s="74"/>
      <c r="L173" s="74"/>
      <c r="M173" s="74" t="s">
        <v>38</v>
      </c>
      <c r="N173" s="74" t="s">
        <v>39</v>
      </c>
      <c r="O173" s="74" t="s">
        <v>40</v>
      </c>
      <c r="P173" s="75" t="s">
        <v>144</v>
      </c>
      <c r="Q173" s="77">
        <v>69936000</v>
      </c>
      <c r="R173" s="77">
        <v>0</v>
      </c>
      <c r="S173" s="77">
        <v>0</v>
      </c>
      <c r="T173" s="77">
        <v>69936000</v>
      </c>
      <c r="U173" s="77">
        <v>0</v>
      </c>
      <c r="V173" s="77">
        <v>31893625</v>
      </c>
      <c r="W173" s="77">
        <v>38042375</v>
      </c>
      <c r="X173" s="77">
        <v>31728825</v>
      </c>
      <c r="Y173" s="77">
        <v>31728825</v>
      </c>
      <c r="Z173" s="77">
        <v>31728825</v>
      </c>
      <c r="AA173" s="77">
        <v>31728825</v>
      </c>
    </row>
    <row r="174" spans="1:27" ht="15" customHeight="1" x14ac:dyDescent="0.25">
      <c r="A174" s="74" t="s">
        <v>233</v>
      </c>
      <c r="B174" s="75" t="s">
        <v>234</v>
      </c>
      <c r="C174" s="76" t="s">
        <v>192</v>
      </c>
      <c r="D174" s="69" t="s">
        <v>263</v>
      </c>
      <c r="E174" s="74" t="s">
        <v>37</v>
      </c>
      <c r="F174" s="74" t="s">
        <v>37</v>
      </c>
      <c r="G174" s="74" t="s">
        <v>43</v>
      </c>
      <c r="H174" s="74" t="s">
        <v>60</v>
      </c>
      <c r="I174" s="74"/>
      <c r="J174" s="74"/>
      <c r="K174" s="74"/>
      <c r="L174" s="74"/>
      <c r="M174" s="74" t="s">
        <v>38</v>
      </c>
      <c r="N174" s="74" t="s">
        <v>39</v>
      </c>
      <c r="O174" s="74" t="s">
        <v>40</v>
      </c>
      <c r="P174" s="75" t="s">
        <v>145</v>
      </c>
      <c r="Q174" s="77">
        <v>49532000</v>
      </c>
      <c r="R174" s="77">
        <v>0</v>
      </c>
      <c r="S174" s="77">
        <v>0</v>
      </c>
      <c r="T174" s="77">
        <v>49532000</v>
      </c>
      <c r="U174" s="77">
        <v>0</v>
      </c>
      <c r="V174" s="77">
        <v>26359872</v>
      </c>
      <c r="W174" s="77">
        <v>23172128</v>
      </c>
      <c r="X174" s="77">
        <v>26324672</v>
      </c>
      <c r="Y174" s="77">
        <v>26324672</v>
      </c>
      <c r="Z174" s="77">
        <v>26324672</v>
      </c>
      <c r="AA174" s="77">
        <v>26324672</v>
      </c>
    </row>
    <row r="175" spans="1:27" ht="15" customHeight="1" x14ac:dyDescent="0.25">
      <c r="A175" s="74" t="s">
        <v>233</v>
      </c>
      <c r="B175" s="75" t="s">
        <v>234</v>
      </c>
      <c r="C175" s="76" t="s">
        <v>193</v>
      </c>
      <c r="D175" s="69" t="s">
        <v>263</v>
      </c>
      <c r="E175" s="74" t="s">
        <v>37</v>
      </c>
      <c r="F175" s="74" t="s">
        <v>37</v>
      </c>
      <c r="G175" s="74" t="s">
        <v>43</v>
      </c>
      <c r="H175" s="74" t="s">
        <v>131</v>
      </c>
      <c r="I175" s="74"/>
      <c r="J175" s="74"/>
      <c r="K175" s="74"/>
      <c r="L175" s="74"/>
      <c r="M175" s="74" t="s">
        <v>38</v>
      </c>
      <c r="N175" s="74" t="s">
        <v>39</v>
      </c>
      <c r="O175" s="74" t="s">
        <v>40</v>
      </c>
      <c r="P175" s="75" t="s">
        <v>146</v>
      </c>
      <c r="Q175" s="77">
        <v>28209000</v>
      </c>
      <c r="R175" s="77">
        <v>0</v>
      </c>
      <c r="S175" s="77">
        <v>0</v>
      </c>
      <c r="T175" s="77">
        <v>28209000</v>
      </c>
      <c r="U175" s="77">
        <v>0</v>
      </c>
      <c r="V175" s="77">
        <v>14177403</v>
      </c>
      <c r="W175" s="77">
        <v>14031597</v>
      </c>
      <c r="X175" s="77">
        <v>14177403</v>
      </c>
      <c r="Y175" s="77">
        <v>14177403</v>
      </c>
      <c r="Z175" s="77">
        <v>14177403</v>
      </c>
      <c r="AA175" s="77">
        <v>14177403</v>
      </c>
    </row>
    <row r="176" spans="1:27" ht="15" customHeight="1" x14ac:dyDescent="0.25">
      <c r="A176" s="74" t="s">
        <v>233</v>
      </c>
      <c r="B176" s="75" t="s">
        <v>234</v>
      </c>
      <c r="C176" s="76" t="s">
        <v>194</v>
      </c>
      <c r="D176" s="69" t="s">
        <v>263</v>
      </c>
      <c r="E176" s="74" t="s">
        <v>37</v>
      </c>
      <c r="F176" s="74" t="s">
        <v>37</v>
      </c>
      <c r="G176" s="74" t="s">
        <v>43</v>
      </c>
      <c r="H176" s="74" t="s">
        <v>133</v>
      </c>
      <c r="I176" s="74"/>
      <c r="J176" s="74"/>
      <c r="K176" s="74"/>
      <c r="L176" s="74"/>
      <c r="M176" s="74" t="s">
        <v>38</v>
      </c>
      <c r="N176" s="74" t="s">
        <v>39</v>
      </c>
      <c r="O176" s="74" t="s">
        <v>40</v>
      </c>
      <c r="P176" s="75" t="s">
        <v>147</v>
      </c>
      <c r="Q176" s="77">
        <v>7647000</v>
      </c>
      <c r="R176" s="77">
        <v>0</v>
      </c>
      <c r="S176" s="77">
        <v>0</v>
      </c>
      <c r="T176" s="77">
        <v>7647000</v>
      </c>
      <c r="U176" s="77">
        <v>0</v>
      </c>
      <c r="V176" s="77">
        <v>3647000</v>
      </c>
      <c r="W176" s="77">
        <v>4000000</v>
      </c>
      <c r="X176" s="77">
        <v>3647000</v>
      </c>
      <c r="Y176" s="77">
        <v>3647000</v>
      </c>
      <c r="Z176" s="77">
        <v>3647000</v>
      </c>
      <c r="AA176" s="77">
        <v>3647000</v>
      </c>
    </row>
    <row r="177" spans="1:27" ht="15" customHeight="1" x14ac:dyDescent="0.25">
      <c r="A177" s="74" t="s">
        <v>233</v>
      </c>
      <c r="B177" s="75" t="s">
        <v>234</v>
      </c>
      <c r="C177" s="76" t="s">
        <v>195</v>
      </c>
      <c r="D177" s="69" t="s">
        <v>263</v>
      </c>
      <c r="E177" s="74" t="s">
        <v>37</v>
      </c>
      <c r="F177" s="74" t="s">
        <v>37</v>
      </c>
      <c r="G177" s="74" t="s">
        <v>43</v>
      </c>
      <c r="H177" s="74" t="s">
        <v>135</v>
      </c>
      <c r="I177" s="74"/>
      <c r="J177" s="74"/>
      <c r="K177" s="74"/>
      <c r="L177" s="74"/>
      <c r="M177" s="74" t="s">
        <v>38</v>
      </c>
      <c r="N177" s="74" t="s">
        <v>39</v>
      </c>
      <c r="O177" s="74" t="s">
        <v>40</v>
      </c>
      <c r="P177" s="75" t="s">
        <v>148</v>
      </c>
      <c r="Q177" s="77">
        <v>20869000</v>
      </c>
      <c r="R177" s="77">
        <v>0</v>
      </c>
      <c r="S177" s="77">
        <v>0</v>
      </c>
      <c r="T177" s="77">
        <v>20869000</v>
      </c>
      <c r="U177" s="77">
        <v>0</v>
      </c>
      <c r="V177" s="77">
        <v>10571500</v>
      </c>
      <c r="W177" s="77">
        <v>10297500</v>
      </c>
      <c r="X177" s="77">
        <v>10571500</v>
      </c>
      <c r="Y177" s="77">
        <v>10571500</v>
      </c>
      <c r="Z177" s="77">
        <v>10571500</v>
      </c>
      <c r="AA177" s="77">
        <v>10571500</v>
      </c>
    </row>
    <row r="178" spans="1:27" ht="15" customHeight="1" x14ac:dyDescent="0.25">
      <c r="A178" s="74" t="s">
        <v>233</v>
      </c>
      <c r="B178" s="75" t="s">
        <v>234</v>
      </c>
      <c r="C178" s="76" t="s">
        <v>196</v>
      </c>
      <c r="D178" s="69" t="s">
        <v>263</v>
      </c>
      <c r="E178" s="74" t="s">
        <v>37</v>
      </c>
      <c r="F178" s="74" t="s">
        <v>37</v>
      </c>
      <c r="G178" s="74" t="s">
        <v>43</v>
      </c>
      <c r="H178" s="74" t="s">
        <v>137</v>
      </c>
      <c r="I178" s="74"/>
      <c r="J178" s="74"/>
      <c r="K178" s="74"/>
      <c r="L178" s="74"/>
      <c r="M178" s="74" t="s">
        <v>38</v>
      </c>
      <c r="N178" s="74" t="s">
        <v>39</v>
      </c>
      <c r="O178" s="74" t="s">
        <v>40</v>
      </c>
      <c r="P178" s="75" t="s">
        <v>149</v>
      </c>
      <c r="Q178" s="77">
        <v>13913000</v>
      </c>
      <c r="R178" s="77">
        <v>0</v>
      </c>
      <c r="S178" s="77">
        <v>0</v>
      </c>
      <c r="T178" s="77">
        <v>13913000</v>
      </c>
      <c r="U178" s="77">
        <v>0</v>
      </c>
      <c r="V178" s="77">
        <v>7050100</v>
      </c>
      <c r="W178" s="77">
        <v>6862900</v>
      </c>
      <c r="X178" s="77">
        <v>7050100</v>
      </c>
      <c r="Y178" s="77">
        <v>7050100</v>
      </c>
      <c r="Z178" s="77">
        <v>7050100</v>
      </c>
      <c r="AA178" s="77">
        <v>7050100</v>
      </c>
    </row>
    <row r="179" spans="1:27" ht="15" customHeight="1" x14ac:dyDescent="0.25">
      <c r="A179" s="74" t="s">
        <v>233</v>
      </c>
      <c r="B179" s="75" t="s">
        <v>234</v>
      </c>
      <c r="C179" s="76" t="s">
        <v>197</v>
      </c>
      <c r="D179" s="69" t="s">
        <v>263</v>
      </c>
      <c r="E179" s="74" t="s">
        <v>37</v>
      </c>
      <c r="F179" s="74" t="s">
        <v>37</v>
      </c>
      <c r="G179" s="74" t="s">
        <v>46</v>
      </c>
      <c r="H179" s="74" t="s">
        <v>57</v>
      </c>
      <c r="I179" s="74" t="s">
        <v>57</v>
      </c>
      <c r="J179" s="74"/>
      <c r="K179" s="74"/>
      <c r="L179" s="74"/>
      <c r="M179" s="74" t="s">
        <v>38</v>
      </c>
      <c r="N179" s="74" t="s">
        <v>39</v>
      </c>
      <c r="O179" s="74" t="s">
        <v>40</v>
      </c>
      <c r="P179" s="75" t="s">
        <v>150</v>
      </c>
      <c r="Q179" s="77">
        <v>0</v>
      </c>
      <c r="R179" s="77">
        <v>44053000</v>
      </c>
      <c r="S179" s="77">
        <v>0</v>
      </c>
      <c r="T179" s="77">
        <v>44053000</v>
      </c>
      <c r="U179" s="77">
        <v>0</v>
      </c>
      <c r="V179" s="77">
        <v>6834910</v>
      </c>
      <c r="W179" s="77">
        <v>37218090</v>
      </c>
      <c r="X179" s="77">
        <v>6834910</v>
      </c>
      <c r="Y179" s="77">
        <v>6834910</v>
      </c>
      <c r="Z179" s="77">
        <v>5816498</v>
      </c>
      <c r="AA179" s="77">
        <v>5816498</v>
      </c>
    </row>
    <row r="180" spans="1:27" ht="15" customHeight="1" x14ac:dyDescent="0.25">
      <c r="A180" s="74" t="s">
        <v>233</v>
      </c>
      <c r="B180" s="75" t="s">
        <v>234</v>
      </c>
      <c r="C180" s="76" t="s">
        <v>199</v>
      </c>
      <c r="D180" s="69" t="s">
        <v>263</v>
      </c>
      <c r="E180" s="74" t="s">
        <v>37</v>
      </c>
      <c r="F180" s="74" t="s">
        <v>37</v>
      </c>
      <c r="G180" s="74" t="s">
        <v>46</v>
      </c>
      <c r="H180" s="74" t="s">
        <v>57</v>
      </c>
      <c r="I180" s="74" t="s">
        <v>129</v>
      </c>
      <c r="J180" s="74"/>
      <c r="K180" s="74"/>
      <c r="L180" s="74"/>
      <c r="M180" s="74" t="s">
        <v>38</v>
      </c>
      <c r="N180" s="74" t="s">
        <v>39</v>
      </c>
      <c r="O180" s="74" t="s">
        <v>40</v>
      </c>
      <c r="P180" s="75" t="s">
        <v>152</v>
      </c>
      <c r="Q180" s="77">
        <v>0</v>
      </c>
      <c r="R180" s="77">
        <v>3351000</v>
      </c>
      <c r="S180" s="77">
        <v>0</v>
      </c>
      <c r="T180" s="77">
        <v>3351000</v>
      </c>
      <c r="U180" s="77">
        <v>0</v>
      </c>
      <c r="V180" s="77">
        <v>534230</v>
      </c>
      <c r="W180" s="77">
        <v>2816770</v>
      </c>
      <c r="X180" s="77">
        <v>534230</v>
      </c>
      <c r="Y180" s="77">
        <v>534230</v>
      </c>
      <c r="Z180" s="77">
        <v>449933</v>
      </c>
      <c r="AA180" s="77">
        <v>449933</v>
      </c>
    </row>
    <row r="181" spans="1:27" ht="15" customHeight="1" x14ac:dyDescent="0.25">
      <c r="A181" s="74" t="s">
        <v>233</v>
      </c>
      <c r="B181" s="75" t="s">
        <v>234</v>
      </c>
      <c r="C181" s="76" t="s">
        <v>200</v>
      </c>
      <c r="D181" s="69" t="s">
        <v>263</v>
      </c>
      <c r="E181" s="74" t="s">
        <v>37</v>
      </c>
      <c r="F181" s="74" t="s">
        <v>37</v>
      </c>
      <c r="G181" s="74" t="s">
        <v>46</v>
      </c>
      <c r="H181" s="74" t="s">
        <v>60</v>
      </c>
      <c r="I181" s="74"/>
      <c r="J181" s="74"/>
      <c r="K181" s="74"/>
      <c r="L181" s="74"/>
      <c r="M181" s="74" t="s">
        <v>38</v>
      </c>
      <c r="N181" s="74" t="s">
        <v>39</v>
      </c>
      <c r="O181" s="74" t="s">
        <v>40</v>
      </c>
      <c r="P181" s="75" t="s">
        <v>153</v>
      </c>
      <c r="Q181" s="77">
        <v>0</v>
      </c>
      <c r="R181" s="77">
        <v>26883000</v>
      </c>
      <c r="S181" s="77">
        <v>0</v>
      </c>
      <c r="T181" s="77">
        <v>26883000</v>
      </c>
      <c r="U181" s="77">
        <v>0</v>
      </c>
      <c r="V181" s="77">
        <v>4788433</v>
      </c>
      <c r="W181" s="77">
        <v>22094567</v>
      </c>
      <c r="X181" s="77">
        <v>4788433</v>
      </c>
      <c r="Y181" s="77">
        <v>4788433</v>
      </c>
      <c r="Z181" s="77">
        <v>4788433</v>
      </c>
      <c r="AA181" s="77">
        <v>4788433</v>
      </c>
    </row>
    <row r="182" spans="1:27" ht="15" customHeight="1" x14ac:dyDescent="0.25">
      <c r="A182" s="74" t="s">
        <v>233</v>
      </c>
      <c r="B182" s="75" t="s">
        <v>234</v>
      </c>
      <c r="C182" s="76" t="s">
        <v>203</v>
      </c>
      <c r="D182" s="69" t="s">
        <v>263</v>
      </c>
      <c r="E182" s="74" t="s">
        <v>43</v>
      </c>
      <c r="F182" s="74" t="s">
        <v>43</v>
      </c>
      <c r="G182" s="74" t="s">
        <v>37</v>
      </c>
      <c r="H182" s="74" t="s">
        <v>129</v>
      </c>
      <c r="I182" s="74" t="s">
        <v>129</v>
      </c>
      <c r="J182" s="74"/>
      <c r="K182" s="74"/>
      <c r="L182" s="74"/>
      <c r="M182" s="74" t="s">
        <v>38</v>
      </c>
      <c r="N182" s="74" t="s">
        <v>39</v>
      </c>
      <c r="O182" s="74" t="s">
        <v>40</v>
      </c>
      <c r="P182" s="75" t="s">
        <v>157</v>
      </c>
      <c r="Q182" s="77">
        <v>0</v>
      </c>
      <c r="R182" s="77">
        <v>900000</v>
      </c>
      <c r="S182" s="77">
        <v>0</v>
      </c>
      <c r="T182" s="77">
        <v>900000</v>
      </c>
      <c r="U182" s="77">
        <v>0</v>
      </c>
      <c r="V182" s="77">
        <v>0</v>
      </c>
      <c r="W182" s="77">
        <v>900000</v>
      </c>
      <c r="X182" s="77">
        <v>0</v>
      </c>
      <c r="Y182" s="77">
        <v>0</v>
      </c>
      <c r="Z182" s="77">
        <v>0</v>
      </c>
      <c r="AA182" s="77">
        <v>0</v>
      </c>
    </row>
    <row r="183" spans="1:27" ht="15" customHeight="1" x14ac:dyDescent="0.25">
      <c r="A183" s="74" t="s">
        <v>233</v>
      </c>
      <c r="B183" s="75" t="s">
        <v>234</v>
      </c>
      <c r="C183" s="76" t="s">
        <v>204</v>
      </c>
      <c r="D183" s="69" t="s">
        <v>263</v>
      </c>
      <c r="E183" s="74" t="s">
        <v>43</v>
      </c>
      <c r="F183" s="74" t="s">
        <v>43</v>
      </c>
      <c r="G183" s="74" t="s">
        <v>43</v>
      </c>
      <c r="H183" s="74" t="s">
        <v>135</v>
      </c>
      <c r="I183" s="74" t="s">
        <v>131</v>
      </c>
      <c r="J183" s="74"/>
      <c r="K183" s="74"/>
      <c r="L183" s="74"/>
      <c r="M183" s="74" t="s">
        <v>38</v>
      </c>
      <c r="N183" s="74" t="s">
        <v>39</v>
      </c>
      <c r="O183" s="74" t="s">
        <v>40</v>
      </c>
      <c r="P183" s="75" t="s">
        <v>158</v>
      </c>
      <c r="Q183" s="77">
        <v>180000</v>
      </c>
      <c r="R183" s="77">
        <v>78400</v>
      </c>
      <c r="S183" s="77">
        <v>0</v>
      </c>
      <c r="T183" s="77">
        <v>258400</v>
      </c>
      <c r="U183" s="77">
        <v>0</v>
      </c>
      <c r="V183" s="77">
        <v>258400</v>
      </c>
      <c r="W183" s="77">
        <v>0</v>
      </c>
      <c r="X183" s="77">
        <v>258400</v>
      </c>
      <c r="Y183" s="77">
        <v>258400</v>
      </c>
      <c r="Z183" s="77">
        <v>258400</v>
      </c>
      <c r="AA183" s="77">
        <v>258400</v>
      </c>
    </row>
    <row r="184" spans="1:27" ht="15" customHeight="1" x14ac:dyDescent="0.25">
      <c r="A184" s="74" t="s">
        <v>233</v>
      </c>
      <c r="B184" s="75" t="s">
        <v>234</v>
      </c>
      <c r="C184" s="76" t="s">
        <v>205</v>
      </c>
      <c r="D184" s="69" t="s">
        <v>263</v>
      </c>
      <c r="E184" s="74" t="s">
        <v>43</v>
      </c>
      <c r="F184" s="74" t="s">
        <v>43</v>
      </c>
      <c r="G184" s="74" t="s">
        <v>43</v>
      </c>
      <c r="H184" s="74" t="s">
        <v>135</v>
      </c>
      <c r="I184" s="74" t="s">
        <v>140</v>
      </c>
      <c r="J184" s="74"/>
      <c r="K184" s="74"/>
      <c r="L184" s="74"/>
      <c r="M184" s="74" t="s">
        <v>38</v>
      </c>
      <c r="N184" s="74" t="s">
        <v>39</v>
      </c>
      <c r="O184" s="74" t="s">
        <v>40</v>
      </c>
      <c r="P184" s="75" t="s">
        <v>159</v>
      </c>
      <c r="Q184" s="77">
        <v>50000000</v>
      </c>
      <c r="R184" s="77">
        <v>0</v>
      </c>
      <c r="S184" s="77">
        <v>0</v>
      </c>
      <c r="T184" s="77">
        <v>50000000</v>
      </c>
      <c r="U184" s="77">
        <v>0</v>
      </c>
      <c r="V184" s="77">
        <v>50000000</v>
      </c>
      <c r="W184" s="77">
        <v>0</v>
      </c>
      <c r="X184" s="77">
        <v>50000000</v>
      </c>
      <c r="Y184" s="77">
        <v>28736005</v>
      </c>
      <c r="Z184" s="77">
        <v>28736005</v>
      </c>
      <c r="AA184" s="77">
        <v>28736005</v>
      </c>
    </row>
    <row r="185" spans="1:27" ht="15" customHeight="1" x14ac:dyDescent="0.25">
      <c r="A185" s="74" t="s">
        <v>233</v>
      </c>
      <c r="B185" s="75" t="s">
        <v>234</v>
      </c>
      <c r="C185" s="76" t="s">
        <v>206</v>
      </c>
      <c r="D185" s="69" t="s">
        <v>263</v>
      </c>
      <c r="E185" s="74" t="s">
        <v>43</v>
      </c>
      <c r="F185" s="74" t="s">
        <v>43</v>
      </c>
      <c r="G185" s="74" t="s">
        <v>43</v>
      </c>
      <c r="H185" s="74" t="s">
        <v>137</v>
      </c>
      <c r="I185" s="74" t="s">
        <v>57</v>
      </c>
      <c r="J185" s="74"/>
      <c r="K185" s="74"/>
      <c r="L185" s="74"/>
      <c r="M185" s="74" t="s">
        <v>38</v>
      </c>
      <c r="N185" s="74" t="s">
        <v>39</v>
      </c>
      <c r="O185" s="74" t="s">
        <v>40</v>
      </c>
      <c r="P185" s="75" t="s">
        <v>160</v>
      </c>
      <c r="Q185" s="77">
        <v>11222000</v>
      </c>
      <c r="R185" s="77">
        <v>0</v>
      </c>
      <c r="S185" s="77">
        <v>11222000</v>
      </c>
      <c r="T185" s="77">
        <v>0</v>
      </c>
      <c r="U185" s="77">
        <v>0</v>
      </c>
      <c r="V185" s="77">
        <v>0</v>
      </c>
      <c r="W185" s="77">
        <v>0</v>
      </c>
      <c r="X185" s="77">
        <v>0</v>
      </c>
      <c r="Y185" s="77">
        <v>0</v>
      </c>
      <c r="Z185" s="77">
        <v>0</v>
      </c>
      <c r="AA185" s="77">
        <v>0</v>
      </c>
    </row>
    <row r="186" spans="1:27" ht="15" customHeight="1" x14ac:dyDescent="0.25">
      <c r="A186" s="74" t="s">
        <v>233</v>
      </c>
      <c r="B186" s="75" t="s">
        <v>234</v>
      </c>
      <c r="C186" s="76" t="s">
        <v>109</v>
      </c>
      <c r="D186" s="69" t="s">
        <v>263</v>
      </c>
      <c r="E186" s="74" t="s">
        <v>43</v>
      </c>
      <c r="F186" s="74" t="s">
        <v>43</v>
      </c>
      <c r="G186" s="74" t="s">
        <v>43</v>
      </c>
      <c r="H186" s="74" t="s">
        <v>137</v>
      </c>
      <c r="I186" s="74" t="s">
        <v>60</v>
      </c>
      <c r="J186" s="74"/>
      <c r="K186" s="74"/>
      <c r="L186" s="74"/>
      <c r="M186" s="74" t="s">
        <v>38</v>
      </c>
      <c r="N186" s="74" t="s">
        <v>39</v>
      </c>
      <c r="O186" s="74" t="s">
        <v>40</v>
      </c>
      <c r="P186" s="75" t="s">
        <v>161</v>
      </c>
      <c r="Q186" s="77">
        <v>11222000</v>
      </c>
      <c r="R186" s="77">
        <v>327600</v>
      </c>
      <c r="S186" s="77">
        <v>0</v>
      </c>
      <c r="T186" s="77">
        <v>11549600</v>
      </c>
      <c r="U186" s="77">
        <v>0</v>
      </c>
      <c r="V186" s="77">
        <v>11222000</v>
      </c>
      <c r="W186" s="77">
        <v>327600</v>
      </c>
      <c r="X186" s="77">
        <v>11222000</v>
      </c>
      <c r="Y186" s="77">
        <v>4474800</v>
      </c>
      <c r="Z186" s="77">
        <v>4474800</v>
      </c>
      <c r="AA186" s="77">
        <v>4474800</v>
      </c>
    </row>
    <row r="187" spans="1:27" ht="15" customHeight="1" x14ac:dyDescent="0.25">
      <c r="A187" s="74" t="s">
        <v>233</v>
      </c>
      <c r="B187" s="75" t="s">
        <v>234</v>
      </c>
      <c r="C187" s="76" t="s">
        <v>109</v>
      </c>
      <c r="D187" s="69" t="s">
        <v>263</v>
      </c>
      <c r="E187" s="74" t="s">
        <v>43</v>
      </c>
      <c r="F187" s="74" t="s">
        <v>43</v>
      </c>
      <c r="G187" s="74" t="s">
        <v>43</v>
      </c>
      <c r="H187" s="74" t="s">
        <v>137</v>
      </c>
      <c r="I187" s="74" t="s">
        <v>60</v>
      </c>
      <c r="J187" s="74"/>
      <c r="K187" s="74"/>
      <c r="L187" s="74"/>
      <c r="M187" s="74" t="s">
        <v>50</v>
      </c>
      <c r="N187" s="74" t="s">
        <v>51</v>
      </c>
      <c r="O187" s="74" t="s">
        <v>40</v>
      </c>
      <c r="P187" s="75" t="s">
        <v>161</v>
      </c>
      <c r="Q187" s="77">
        <v>0</v>
      </c>
      <c r="R187" s="77">
        <v>56938660</v>
      </c>
      <c r="S187" s="77">
        <v>0</v>
      </c>
      <c r="T187" s="77">
        <v>56938660</v>
      </c>
      <c r="U187" s="77">
        <v>0</v>
      </c>
      <c r="V187" s="77">
        <v>56938660</v>
      </c>
      <c r="W187" s="77">
        <v>0</v>
      </c>
      <c r="X187" s="77">
        <v>56938660</v>
      </c>
      <c r="Y187" s="77">
        <v>17081598</v>
      </c>
      <c r="Z187" s="77">
        <v>17081598</v>
      </c>
      <c r="AA187" s="77">
        <v>17081598</v>
      </c>
    </row>
    <row r="188" spans="1:27" ht="15" customHeight="1" x14ac:dyDescent="0.25">
      <c r="A188" s="74" t="s">
        <v>233</v>
      </c>
      <c r="B188" s="75" t="s">
        <v>234</v>
      </c>
      <c r="C188" s="76" t="s">
        <v>208</v>
      </c>
      <c r="D188" s="69" t="s">
        <v>263</v>
      </c>
      <c r="E188" s="74" t="s">
        <v>43</v>
      </c>
      <c r="F188" s="74" t="s">
        <v>43</v>
      </c>
      <c r="G188" s="74" t="s">
        <v>43</v>
      </c>
      <c r="H188" s="74" t="s">
        <v>139</v>
      </c>
      <c r="I188" s="74" t="s">
        <v>131</v>
      </c>
      <c r="J188" s="74"/>
      <c r="K188" s="74"/>
      <c r="L188" s="74"/>
      <c r="M188" s="74" t="s">
        <v>38</v>
      </c>
      <c r="N188" s="74" t="s">
        <v>39</v>
      </c>
      <c r="O188" s="74" t="s">
        <v>40</v>
      </c>
      <c r="P188" s="75" t="s">
        <v>163</v>
      </c>
      <c r="Q188" s="77">
        <v>400000</v>
      </c>
      <c r="R188" s="77">
        <v>0</v>
      </c>
      <c r="S188" s="77">
        <v>0</v>
      </c>
      <c r="T188" s="77">
        <v>400000</v>
      </c>
      <c r="U188" s="77">
        <v>0</v>
      </c>
      <c r="V188" s="77">
        <v>400000</v>
      </c>
      <c r="W188" s="77">
        <v>0</v>
      </c>
      <c r="X188" s="77">
        <v>400000</v>
      </c>
      <c r="Y188" s="77">
        <v>0</v>
      </c>
      <c r="Z188" s="77">
        <v>0</v>
      </c>
      <c r="AA188" s="77">
        <v>0</v>
      </c>
    </row>
    <row r="189" spans="1:27" ht="15" customHeight="1" x14ac:dyDescent="0.25">
      <c r="A189" s="74" t="s">
        <v>233</v>
      </c>
      <c r="B189" s="75" t="s">
        <v>234</v>
      </c>
      <c r="C189" s="76" t="s">
        <v>209</v>
      </c>
      <c r="D189" s="69" t="s">
        <v>263</v>
      </c>
      <c r="E189" s="74" t="s">
        <v>43</v>
      </c>
      <c r="F189" s="74" t="s">
        <v>43</v>
      </c>
      <c r="G189" s="74" t="s">
        <v>43</v>
      </c>
      <c r="H189" s="74" t="s">
        <v>140</v>
      </c>
      <c r="I189" s="74" t="s">
        <v>131</v>
      </c>
      <c r="J189" s="74"/>
      <c r="K189" s="74"/>
      <c r="L189" s="74"/>
      <c r="M189" s="74" t="s">
        <v>38</v>
      </c>
      <c r="N189" s="74" t="s">
        <v>39</v>
      </c>
      <c r="O189" s="74" t="s">
        <v>40</v>
      </c>
      <c r="P189" s="75" t="s">
        <v>164</v>
      </c>
      <c r="Q189" s="77">
        <v>150000</v>
      </c>
      <c r="R189" s="77">
        <v>0</v>
      </c>
      <c r="S189" s="77">
        <v>0</v>
      </c>
      <c r="T189" s="77">
        <v>150000</v>
      </c>
      <c r="U189" s="77">
        <v>0</v>
      </c>
      <c r="V189" s="77">
        <v>150000</v>
      </c>
      <c r="W189" s="77">
        <v>0</v>
      </c>
      <c r="X189" s="77">
        <v>150000</v>
      </c>
      <c r="Y189" s="77">
        <v>0</v>
      </c>
      <c r="Z189" s="77">
        <v>0</v>
      </c>
      <c r="AA189" s="77">
        <v>0</v>
      </c>
    </row>
    <row r="190" spans="1:27" ht="15" customHeight="1" x14ac:dyDescent="0.25">
      <c r="A190" s="74" t="s">
        <v>233</v>
      </c>
      <c r="B190" s="75" t="s">
        <v>234</v>
      </c>
      <c r="C190" s="76" t="s">
        <v>210</v>
      </c>
      <c r="D190" s="69" t="s">
        <v>263</v>
      </c>
      <c r="E190" s="74" t="s">
        <v>43</v>
      </c>
      <c r="F190" s="74" t="s">
        <v>43</v>
      </c>
      <c r="G190" s="74" t="s">
        <v>43</v>
      </c>
      <c r="H190" s="74" t="s">
        <v>142</v>
      </c>
      <c r="I190" s="74"/>
      <c r="J190" s="74"/>
      <c r="K190" s="74"/>
      <c r="L190" s="74"/>
      <c r="M190" s="74" t="s">
        <v>38</v>
      </c>
      <c r="N190" s="74" t="s">
        <v>39</v>
      </c>
      <c r="O190" s="74" t="s">
        <v>40</v>
      </c>
      <c r="P190" s="75" t="s">
        <v>165</v>
      </c>
      <c r="Q190" s="77">
        <v>0</v>
      </c>
      <c r="R190" s="77">
        <v>1029094</v>
      </c>
      <c r="S190" s="77">
        <v>0</v>
      </c>
      <c r="T190" s="77">
        <v>1029094</v>
      </c>
      <c r="U190" s="77">
        <v>0</v>
      </c>
      <c r="V190" s="77">
        <v>1029094</v>
      </c>
      <c r="W190" s="77">
        <v>0</v>
      </c>
      <c r="X190" s="77">
        <v>1029094</v>
      </c>
      <c r="Y190" s="77">
        <v>1029094</v>
      </c>
      <c r="Z190" s="77">
        <v>1029094</v>
      </c>
      <c r="AA190" s="77">
        <v>1029094</v>
      </c>
    </row>
    <row r="191" spans="1:27" ht="15" customHeight="1" x14ac:dyDescent="0.25">
      <c r="A191" s="74" t="s">
        <v>233</v>
      </c>
      <c r="B191" s="75" t="s">
        <v>234</v>
      </c>
      <c r="C191" s="76" t="s">
        <v>213</v>
      </c>
      <c r="D191" s="69" t="s">
        <v>263</v>
      </c>
      <c r="E191" s="74" t="s">
        <v>63</v>
      </c>
      <c r="F191" s="74" t="s">
        <v>37</v>
      </c>
      <c r="G191" s="74" t="s">
        <v>43</v>
      </c>
      <c r="H191" s="74" t="s">
        <v>57</v>
      </c>
      <c r="I191" s="74"/>
      <c r="J191" s="74"/>
      <c r="K191" s="74"/>
      <c r="L191" s="74"/>
      <c r="M191" s="74" t="s">
        <v>38</v>
      </c>
      <c r="N191" s="74" t="s">
        <v>39</v>
      </c>
      <c r="O191" s="74" t="s">
        <v>40</v>
      </c>
      <c r="P191" s="75" t="s">
        <v>168</v>
      </c>
      <c r="Q191" s="77">
        <v>0</v>
      </c>
      <c r="R191" s="77">
        <v>38012300</v>
      </c>
      <c r="S191" s="77">
        <v>32242000</v>
      </c>
      <c r="T191" s="77">
        <v>5770300</v>
      </c>
      <c r="U191" s="77">
        <v>0</v>
      </c>
      <c r="V191" s="77">
        <v>5770300</v>
      </c>
      <c r="W191" s="77">
        <v>0</v>
      </c>
      <c r="X191" s="77">
        <v>5770300</v>
      </c>
      <c r="Y191" s="77">
        <v>5770300</v>
      </c>
      <c r="Z191" s="77">
        <v>5770300</v>
      </c>
      <c r="AA191" s="77">
        <v>5770300</v>
      </c>
    </row>
    <row r="192" spans="1:27" ht="15" customHeight="1" x14ac:dyDescent="0.25">
      <c r="A192" s="74" t="s">
        <v>233</v>
      </c>
      <c r="B192" s="75" t="s">
        <v>234</v>
      </c>
      <c r="C192" s="76" t="s">
        <v>214</v>
      </c>
      <c r="D192" s="69" t="s">
        <v>263</v>
      </c>
      <c r="E192" s="74" t="s">
        <v>63</v>
      </c>
      <c r="F192" s="74" t="s">
        <v>37</v>
      </c>
      <c r="G192" s="74" t="s">
        <v>43</v>
      </c>
      <c r="H192" s="74" t="s">
        <v>129</v>
      </c>
      <c r="I192" s="74"/>
      <c r="J192" s="74"/>
      <c r="K192" s="74"/>
      <c r="L192" s="74"/>
      <c r="M192" s="74" t="s">
        <v>50</v>
      </c>
      <c r="N192" s="74" t="s">
        <v>51</v>
      </c>
      <c r="O192" s="74" t="s">
        <v>40</v>
      </c>
      <c r="P192" s="75" t="s">
        <v>169</v>
      </c>
      <c r="Q192" s="77">
        <v>0</v>
      </c>
      <c r="R192" s="77">
        <v>19459590</v>
      </c>
      <c r="S192" s="77">
        <v>19459590</v>
      </c>
      <c r="T192" s="77">
        <v>0</v>
      </c>
      <c r="U192" s="77">
        <v>0</v>
      </c>
      <c r="V192" s="77">
        <v>0</v>
      </c>
      <c r="W192" s="77">
        <v>0</v>
      </c>
      <c r="X192" s="77">
        <v>0</v>
      </c>
      <c r="Y192" s="77">
        <v>0</v>
      </c>
      <c r="Z192" s="77">
        <v>0</v>
      </c>
      <c r="AA192" s="77">
        <v>0</v>
      </c>
    </row>
    <row r="193" spans="1:27" ht="15" customHeight="1" x14ac:dyDescent="0.25">
      <c r="A193" s="74" t="s">
        <v>235</v>
      </c>
      <c r="B193" s="75" t="s">
        <v>236</v>
      </c>
      <c r="C193" s="76" t="s">
        <v>183</v>
      </c>
      <c r="D193" s="69" t="s">
        <v>263</v>
      </c>
      <c r="E193" s="74" t="s">
        <v>37</v>
      </c>
      <c r="F193" s="74" t="s">
        <v>37</v>
      </c>
      <c r="G193" s="74" t="s">
        <v>37</v>
      </c>
      <c r="H193" s="74" t="s">
        <v>57</v>
      </c>
      <c r="I193" s="74" t="s">
        <v>57</v>
      </c>
      <c r="J193" s="74"/>
      <c r="K193" s="74"/>
      <c r="L193" s="74"/>
      <c r="M193" s="74" t="s">
        <v>38</v>
      </c>
      <c r="N193" s="74" t="s">
        <v>39</v>
      </c>
      <c r="O193" s="74" t="s">
        <v>40</v>
      </c>
      <c r="P193" s="75" t="s">
        <v>128</v>
      </c>
      <c r="Q193" s="77">
        <v>581801000</v>
      </c>
      <c r="R193" s="77">
        <v>0</v>
      </c>
      <c r="S193" s="77">
        <v>0</v>
      </c>
      <c r="T193" s="77">
        <v>581801000</v>
      </c>
      <c r="U193" s="77">
        <v>0</v>
      </c>
      <c r="V193" s="77">
        <v>299245216</v>
      </c>
      <c r="W193" s="77">
        <v>282555784</v>
      </c>
      <c r="X193" s="77">
        <v>299245216</v>
      </c>
      <c r="Y193" s="77">
        <v>299245216</v>
      </c>
      <c r="Z193" s="77">
        <v>299209432</v>
      </c>
      <c r="AA193" s="77">
        <v>299209432</v>
      </c>
    </row>
    <row r="194" spans="1:27" ht="15" customHeight="1" x14ac:dyDescent="0.25">
      <c r="A194" s="74" t="s">
        <v>235</v>
      </c>
      <c r="B194" s="75" t="s">
        <v>236</v>
      </c>
      <c r="C194" s="76" t="s">
        <v>185</v>
      </c>
      <c r="D194" s="69" t="s">
        <v>263</v>
      </c>
      <c r="E194" s="74" t="s">
        <v>37</v>
      </c>
      <c r="F194" s="74" t="s">
        <v>37</v>
      </c>
      <c r="G194" s="74" t="s">
        <v>37</v>
      </c>
      <c r="H194" s="74" t="s">
        <v>57</v>
      </c>
      <c r="I194" s="74" t="s">
        <v>131</v>
      </c>
      <c r="J194" s="74"/>
      <c r="K194" s="74"/>
      <c r="L194" s="74"/>
      <c r="M194" s="74" t="s">
        <v>38</v>
      </c>
      <c r="N194" s="74" t="s">
        <v>39</v>
      </c>
      <c r="O194" s="74" t="s">
        <v>40</v>
      </c>
      <c r="P194" s="75" t="s">
        <v>132</v>
      </c>
      <c r="Q194" s="77">
        <v>15259000</v>
      </c>
      <c r="R194" s="77">
        <v>0</v>
      </c>
      <c r="S194" s="77">
        <v>0</v>
      </c>
      <c r="T194" s="77">
        <v>15259000</v>
      </c>
      <c r="U194" s="77">
        <v>0</v>
      </c>
      <c r="V194" s="77">
        <v>7814988</v>
      </c>
      <c r="W194" s="77">
        <v>7444012</v>
      </c>
      <c r="X194" s="77">
        <v>7814988</v>
      </c>
      <c r="Y194" s="77">
        <v>7814988</v>
      </c>
      <c r="Z194" s="77">
        <v>7813700</v>
      </c>
      <c r="AA194" s="77">
        <v>7813700</v>
      </c>
    </row>
    <row r="195" spans="1:27" ht="15" customHeight="1" x14ac:dyDescent="0.25">
      <c r="A195" s="74" t="s">
        <v>235</v>
      </c>
      <c r="B195" s="75" t="s">
        <v>236</v>
      </c>
      <c r="C195" s="76" t="s">
        <v>186</v>
      </c>
      <c r="D195" s="69" t="s">
        <v>263</v>
      </c>
      <c r="E195" s="74" t="s">
        <v>37</v>
      </c>
      <c r="F195" s="74" t="s">
        <v>37</v>
      </c>
      <c r="G195" s="74" t="s">
        <v>37</v>
      </c>
      <c r="H195" s="74" t="s">
        <v>57</v>
      </c>
      <c r="I195" s="74" t="s">
        <v>133</v>
      </c>
      <c r="J195" s="74"/>
      <c r="K195" s="74"/>
      <c r="L195" s="74"/>
      <c r="M195" s="74" t="s">
        <v>38</v>
      </c>
      <c r="N195" s="74" t="s">
        <v>39</v>
      </c>
      <c r="O195" s="74" t="s">
        <v>40</v>
      </c>
      <c r="P195" s="75" t="s">
        <v>134</v>
      </c>
      <c r="Q195" s="77">
        <v>19536000</v>
      </c>
      <c r="R195" s="77">
        <v>0</v>
      </c>
      <c r="S195" s="77">
        <v>0</v>
      </c>
      <c r="T195" s="77">
        <v>19536000</v>
      </c>
      <c r="U195" s="77">
        <v>0</v>
      </c>
      <c r="V195" s="77">
        <v>10100262</v>
      </c>
      <c r="W195" s="77">
        <v>9435738</v>
      </c>
      <c r="X195" s="77">
        <v>10100262</v>
      </c>
      <c r="Y195" s="77">
        <v>10100262</v>
      </c>
      <c r="Z195" s="77">
        <v>10100262</v>
      </c>
      <c r="AA195" s="77">
        <v>10100262</v>
      </c>
    </row>
    <row r="196" spans="1:27" ht="15" customHeight="1" x14ac:dyDescent="0.25">
      <c r="A196" s="74" t="s">
        <v>235</v>
      </c>
      <c r="B196" s="75" t="s">
        <v>236</v>
      </c>
      <c r="C196" s="76" t="s">
        <v>187</v>
      </c>
      <c r="D196" s="69" t="s">
        <v>263</v>
      </c>
      <c r="E196" s="74" t="s">
        <v>37</v>
      </c>
      <c r="F196" s="74" t="s">
        <v>37</v>
      </c>
      <c r="G196" s="74" t="s">
        <v>37</v>
      </c>
      <c r="H196" s="74" t="s">
        <v>57</v>
      </c>
      <c r="I196" s="74" t="s">
        <v>135</v>
      </c>
      <c r="J196" s="74"/>
      <c r="K196" s="74"/>
      <c r="L196" s="74"/>
      <c r="M196" s="74" t="s">
        <v>38</v>
      </c>
      <c r="N196" s="74" t="s">
        <v>39</v>
      </c>
      <c r="O196" s="74" t="s">
        <v>40</v>
      </c>
      <c r="P196" s="75" t="s">
        <v>136</v>
      </c>
      <c r="Q196" s="77">
        <v>57013000</v>
      </c>
      <c r="R196" s="77">
        <v>3358319</v>
      </c>
      <c r="S196" s="77">
        <v>0</v>
      </c>
      <c r="T196" s="77">
        <v>60371319</v>
      </c>
      <c r="U196" s="77">
        <v>0</v>
      </c>
      <c r="V196" s="77">
        <v>60371319</v>
      </c>
      <c r="W196" s="77">
        <v>0</v>
      </c>
      <c r="X196" s="77">
        <v>60371319</v>
      </c>
      <c r="Y196" s="77">
        <v>60371319</v>
      </c>
      <c r="Z196" s="77">
        <v>60371319</v>
      </c>
      <c r="AA196" s="77">
        <v>60371319</v>
      </c>
    </row>
    <row r="197" spans="1:27" ht="15" customHeight="1" x14ac:dyDescent="0.25">
      <c r="A197" s="74" t="s">
        <v>235</v>
      </c>
      <c r="B197" s="75" t="s">
        <v>236</v>
      </c>
      <c r="C197" s="76" t="s">
        <v>188</v>
      </c>
      <c r="D197" s="69" t="s">
        <v>263</v>
      </c>
      <c r="E197" s="74" t="s">
        <v>37</v>
      </c>
      <c r="F197" s="74" t="s">
        <v>37</v>
      </c>
      <c r="G197" s="74" t="s">
        <v>37</v>
      </c>
      <c r="H197" s="74" t="s">
        <v>57</v>
      </c>
      <c r="I197" s="74" t="s">
        <v>137</v>
      </c>
      <c r="J197" s="74"/>
      <c r="K197" s="74"/>
      <c r="L197" s="74"/>
      <c r="M197" s="74" t="s">
        <v>38</v>
      </c>
      <c r="N197" s="74" t="s">
        <v>39</v>
      </c>
      <c r="O197" s="74" t="s">
        <v>40</v>
      </c>
      <c r="P197" s="75" t="s">
        <v>138</v>
      </c>
      <c r="Q197" s="77">
        <v>22344000</v>
      </c>
      <c r="R197" s="77">
        <v>0</v>
      </c>
      <c r="S197" s="77">
        <v>0</v>
      </c>
      <c r="T197" s="77">
        <v>22344000</v>
      </c>
      <c r="U197" s="77">
        <v>0</v>
      </c>
      <c r="V197" s="77">
        <v>11446954</v>
      </c>
      <c r="W197" s="77">
        <v>10897046</v>
      </c>
      <c r="X197" s="77">
        <v>11446954</v>
      </c>
      <c r="Y197" s="77">
        <v>11446954</v>
      </c>
      <c r="Z197" s="77">
        <v>11446954</v>
      </c>
      <c r="AA197" s="77">
        <v>11446954</v>
      </c>
    </row>
    <row r="198" spans="1:27" ht="15" customHeight="1" x14ac:dyDescent="0.25">
      <c r="A198" s="74" t="s">
        <v>235</v>
      </c>
      <c r="B198" s="75" t="s">
        <v>236</v>
      </c>
      <c r="C198" s="76" t="s">
        <v>189</v>
      </c>
      <c r="D198" s="69" t="s">
        <v>263</v>
      </c>
      <c r="E198" s="74" t="s">
        <v>37</v>
      </c>
      <c r="F198" s="74" t="s">
        <v>37</v>
      </c>
      <c r="G198" s="74" t="s">
        <v>37</v>
      </c>
      <c r="H198" s="74" t="s">
        <v>57</v>
      </c>
      <c r="I198" s="74" t="s">
        <v>140</v>
      </c>
      <c r="J198" s="74"/>
      <c r="K198" s="74"/>
      <c r="L198" s="74"/>
      <c r="M198" s="74" t="s">
        <v>38</v>
      </c>
      <c r="N198" s="74" t="s">
        <v>39</v>
      </c>
      <c r="O198" s="74" t="s">
        <v>40</v>
      </c>
      <c r="P198" s="75" t="s">
        <v>141</v>
      </c>
      <c r="Q198" s="77">
        <v>75018000</v>
      </c>
      <c r="R198" s="77">
        <v>0</v>
      </c>
      <c r="S198" s="77">
        <v>0</v>
      </c>
      <c r="T198" s="77">
        <v>75018000</v>
      </c>
      <c r="U198" s="77">
        <v>0</v>
      </c>
      <c r="V198" s="77">
        <v>0</v>
      </c>
      <c r="W198" s="77">
        <v>75018000</v>
      </c>
      <c r="X198" s="77">
        <v>0</v>
      </c>
      <c r="Y198" s="77">
        <v>0</v>
      </c>
      <c r="Z198" s="77">
        <v>0</v>
      </c>
      <c r="AA198" s="77">
        <v>0</v>
      </c>
    </row>
    <row r="199" spans="1:27" ht="15" customHeight="1" x14ac:dyDescent="0.25">
      <c r="A199" s="74" t="s">
        <v>235</v>
      </c>
      <c r="B199" s="75" t="s">
        <v>236</v>
      </c>
      <c r="C199" s="76" t="s">
        <v>190</v>
      </c>
      <c r="D199" s="69" t="s">
        <v>263</v>
      </c>
      <c r="E199" s="74" t="s">
        <v>37</v>
      </c>
      <c r="F199" s="74" t="s">
        <v>37</v>
      </c>
      <c r="G199" s="74" t="s">
        <v>37</v>
      </c>
      <c r="H199" s="74" t="s">
        <v>57</v>
      </c>
      <c r="I199" s="74" t="s">
        <v>142</v>
      </c>
      <c r="J199" s="74"/>
      <c r="K199" s="74"/>
      <c r="L199" s="74"/>
      <c r="M199" s="74" t="s">
        <v>38</v>
      </c>
      <c r="N199" s="74" t="s">
        <v>39</v>
      </c>
      <c r="O199" s="74" t="s">
        <v>40</v>
      </c>
      <c r="P199" s="75" t="s">
        <v>143</v>
      </c>
      <c r="Q199" s="77">
        <v>42053000</v>
      </c>
      <c r="R199" s="77">
        <v>0</v>
      </c>
      <c r="S199" s="77">
        <v>0</v>
      </c>
      <c r="T199" s="77">
        <v>42053000</v>
      </c>
      <c r="U199" s="77">
        <v>0</v>
      </c>
      <c r="V199" s="77">
        <v>21754966</v>
      </c>
      <c r="W199" s="77">
        <v>20298034</v>
      </c>
      <c r="X199" s="77">
        <v>21754966</v>
      </c>
      <c r="Y199" s="77">
        <v>21754966</v>
      </c>
      <c r="Z199" s="77">
        <v>21754966</v>
      </c>
      <c r="AA199" s="77">
        <v>21754966</v>
      </c>
    </row>
    <row r="200" spans="1:27" ht="15" customHeight="1" x14ac:dyDescent="0.25">
      <c r="A200" s="74" t="s">
        <v>235</v>
      </c>
      <c r="B200" s="75" t="s">
        <v>236</v>
      </c>
      <c r="C200" s="76" t="s">
        <v>191</v>
      </c>
      <c r="D200" s="69" t="s">
        <v>263</v>
      </c>
      <c r="E200" s="74" t="s">
        <v>37</v>
      </c>
      <c r="F200" s="74" t="s">
        <v>37</v>
      </c>
      <c r="G200" s="74" t="s">
        <v>43</v>
      </c>
      <c r="H200" s="74" t="s">
        <v>57</v>
      </c>
      <c r="I200" s="74"/>
      <c r="J200" s="74"/>
      <c r="K200" s="74"/>
      <c r="L200" s="74"/>
      <c r="M200" s="74" t="s">
        <v>38</v>
      </c>
      <c r="N200" s="74" t="s">
        <v>39</v>
      </c>
      <c r="O200" s="74" t="s">
        <v>40</v>
      </c>
      <c r="P200" s="75" t="s">
        <v>144</v>
      </c>
      <c r="Q200" s="77">
        <v>78494000</v>
      </c>
      <c r="R200" s="77">
        <v>0</v>
      </c>
      <c r="S200" s="77">
        <v>0</v>
      </c>
      <c r="T200" s="77">
        <v>78494000</v>
      </c>
      <c r="U200" s="77">
        <v>0</v>
      </c>
      <c r="V200" s="77">
        <v>34891500</v>
      </c>
      <c r="W200" s="77">
        <v>43602500</v>
      </c>
      <c r="X200" s="77">
        <v>34891500</v>
      </c>
      <c r="Y200" s="77">
        <v>34891500</v>
      </c>
      <c r="Z200" s="77">
        <v>34891500</v>
      </c>
      <c r="AA200" s="77">
        <v>34891500</v>
      </c>
    </row>
    <row r="201" spans="1:27" ht="15" customHeight="1" x14ac:dyDescent="0.25">
      <c r="A201" s="74" t="s">
        <v>235</v>
      </c>
      <c r="B201" s="75" t="s">
        <v>236</v>
      </c>
      <c r="C201" s="76" t="s">
        <v>192</v>
      </c>
      <c r="D201" s="69" t="s">
        <v>263</v>
      </c>
      <c r="E201" s="74" t="s">
        <v>37</v>
      </c>
      <c r="F201" s="74" t="s">
        <v>37</v>
      </c>
      <c r="G201" s="74" t="s">
        <v>43</v>
      </c>
      <c r="H201" s="74" t="s">
        <v>60</v>
      </c>
      <c r="I201" s="74"/>
      <c r="J201" s="74"/>
      <c r="K201" s="74"/>
      <c r="L201" s="74"/>
      <c r="M201" s="74" t="s">
        <v>38</v>
      </c>
      <c r="N201" s="74" t="s">
        <v>39</v>
      </c>
      <c r="O201" s="74" t="s">
        <v>40</v>
      </c>
      <c r="P201" s="75" t="s">
        <v>145</v>
      </c>
      <c r="Q201" s="77">
        <v>55960000</v>
      </c>
      <c r="R201" s="77">
        <v>0</v>
      </c>
      <c r="S201" s="77">
        <v>0</v>
      </c>
      <c r="T201" s="77">
        <v>55960000</v>
      </c>
      <c r="U201" s="77">
        <v>0</v>
      </c>
      <c r="V201" s="77">
        <v>28687000</v>
      </c>
      <c r="W201" s="77">
        <v>27273000</v>
      </c>
      <c r="X201" s="77">
        <v>28687000</v>
      </c>
      <c r="Y201" s="77">
        <v>28687000</v>
      </c>
      <c r="Z201" s="77">
        <v>28687000</v>
      </c>
      <c r="AA201" s="77">
        <v>28687000</v>
      </c>
    </row>
    <row r="202" spans="1:27" ht="15" customHeight="1" x14ac:dyDescent="0.25">
      <c r="A202" s="74" t="s">
        <v>235</v>
      </c>
      <c r="B202" s="75" t="s">
        <v>236</v>
      </c>
      <c r="C202" s="76" t="s">
        <v>193</v>
      </c>
      <c r="D202" s="69" t="s">
        <v>263</v>
      </c>
      <c r="E202" s="74" t="s">
        <v>37</v>
      </c>
      <c r="F202" s="74" t="s">
        <v>37</v>
      </c>
      <c r="G202" s="74" t="s">
        <v>43</v>
      </c>
      <c r="H202" s="74" t="s">
        <v>131</v>
      </c>
      <c r="I202" s="74"/>
      <c r="J202" s="74"/>
      <c r="K202" s="74"/>
      <c r="L202" s="74"/>
      <c r="M202" s="74" t="s">
        <v>38</v>
      </c>
      <c r="N202" s="74" t="s">
        <v>39</v>
      </c>
      <c r="O202" s="74" t="s">
        <v>40</v>
      </c>
      <c r="P202" s="75" t="s">
        <v>146</v>
      </c>
      <c r="Q202" s="77">
        <v>31312000</v>
      </c>
      <c r="R202" s="77">
        <v>0</v>
      </c>
      <c r="S202" s="77">
        <v>0</v>
      </c>
      <c r="T202" s="77">
        <v>31312000</v>
      </c>
      <c r="U202" s="77">
        <v>0</v>
      </c>
      <c r="V202" s="77">
        <v>17163800</v>
      </c>
      <c r="W202" s="77">
        <v>14148200</v>
      </c>
      <c r="X202" s="77">
        <v>17163800</v>
      </c>
      <c r="Y202" s="77">
        <v>17163800</v>
      </c>
      <c r="Z202" s="77">
        <v>17163800</v>
      </c>
      <c r="AA202" s="77">
        <v>17163800</v>
      </c>
    </row>
    <row r="203" spans="1:27" ht="15" customHeight="1" x14ac:dyDescent="0.25">
      <c r="A203" s="74" t="s">
        <v>235</v>
      </c>
      <c r="B203" s="75" t="s">
        <v>236</v>
      </c>
      <c r="C203" s="76" t="s">
        <v>194</v>
      </c>
      <c r="D203" s="69" t="s">
        <v>263</v>
      </c>
      <c r="E203" s="74" t="s">
        <v>37</v>
      </c>
      <c r="F203" s="74" t="s">
        <v>37</v>
      </c>
      <c r="G203" s="74" t="s">
        <v>43</v>
      </c>
      <c r="H203" s="74" t="s">
        <v>133</v>
      </c>
      <c r="I203" s="74"/>
      <c r="J203" s="74"/>
      <c r="K203" s="74"/>
      <c r="L203" s="74"/>
      <c r="M203" s="74" t="s">
        <v>38</v>
      </c>
      <c r="N203" s="74" t="s">
        <v>39</v>
      </c>
      <c r="O203" s="74" t="s">
        <v>40</v>
      </c>
      <c r="P203" s="75" t="s">
        <v>147</v>
      </c>
      <c r="Q203" s="77">
        <v>7068000</v>
      </c>
      <c r="R203" s="77">
        <v>0</v>
      </c>
      <c r="S203" s="77">
        <v>0</v>
      </c>
      <c r="T203" s="77">
        <v>7068000</v>
      </c>
      <c r="U203" s="77">
        <v>0</v>
      </c>
      <c r="V203" s="77">
        <v>3695100</v>
      </c>
      <c r="W203" s="77">
        <v>3372900</v>
      </c>
      <c r="X203" s="77">
        <v>3695100</v>
      </c>
      <c r="Y203" s="77">
        <v>3695100</v>
      </c>
      <c r="Z203" s="77">
        <v>3695100</v>
      </c>
      <c r="AA203" s="77">
        <v>3695100</v>
      </c>
    </row>
    <row r="204" spans="1:27" ht="15" customHeight="1" x14ac:dyDescent="0.25">
      <c r="A204" s="74" t="s">
        <v>235</v>
      </c>
      <c r="B204" s="75" t="s">
        <v>236</v>
      </c>
      <c r="C204" s="76" t="s">
        <v>195</v>
      </c>
      <c r="D204" s="69" t="s">
        <v>263</v>
      </c>
      <c r="E204" s="74" t="s">
        <v>37</v>
      </c>
      <c r="F204" s="74" t="s">
        <v>37</v>
      </c>
      <c r="G204" s="74" t="s">
        <v>43</v>
      </c>
      <c r="H204" s="74" t="s">
        <v>135</v>
      </c>
      <c r="I204" s="74"/>
      <c r="J204" s="74"/>
      <c r="K204" s="74"/>
      <c r="L204" s="74"/>
      <c r="M204" s="74" t="s">
        <v>38</v>
      </c>
      <c r="N204" s="74" t="s">
        <v>39</v>
      </c>
      <c r="O204" s="74" t="s">
        <v>40</v>
      </c>
      <c r="P204" s="75" t="s">
        <v>148</v>
      </c>
      <c r="Q204" s="77">
        <v>23489000</v>
      </c>
      <c r="R204" s="77">
        <v>0</v>
      </c>
      <c r="S204" s="77">
        <v>0</v>
      </c>
      <c r="T204" s="77">
        <v>23489000</v>
      </c>
      <c r="U204" s="77">
        <v>0</v>
      </c>
      <c r="V204" s="77">
        <v>12875300</v>
      </c>
      <c r="W204" s="77">
        <v>10613700</v>
      </c>
      <c r="X204" s="77">
        <v>12875300</v>
      </c>
      <c r="Y204" s="77">
        <v>12875300</v>
      </c>
      <c r="Z204" s="77">
        <v>12875300</v>
      </c>
      <c r="AA204" s="77">
        <v>12875300</v>
      </c>
    </row>
    <row r="205" spans="1:27" ht="15" customHeight="1" x14ac:dyDescent="0.25">
      <c r="A205" s="74" t="s">
        <v>235</v>
      </c>
      <c r="B205" s="75" t="s">
        <v>236</v>
      </c>
      <c r="C205" s="76" t="s">
        <v>196</v>
      </c>
      <c r="D205" s="69" t="s">
        <v>263</v>
      </c>
      <c r="E205" s="74" t="s">
        <v>37</v>
      </c>
      <c r="F205" s="74" t="s">
        <v>37</v>
      </c>
      <c r="G205" s="74" t="s">
        <v>43</v>
      </c>
      <c r="H205" s="74" t="s">
        <v>137</v>
      </c>
      <c r="I205" s="74"/>
      <c r="J205" s="74"/>
      <c r="K205" s="74"/>
      <c r="L205" s="74"/>
      <c r="M205" s="74" t="s">
        <v>38</v>
      </c>
      <c r="N205" s="74" t="s">
        <v>39</v>
      </c>
      <c r="O205" s="74" t="s">
        <v>40</v>
      </c>
      <c r="P205" s="75" t="s">
        <v>149</v>
      </c>
      <c r="Q205" s="77">
        <v>15663000</v>
      </c>
      <c r="R205" s="77">
        <v>0</v>
      </c>
      <c r="S205" s="77">
        <v>0</v>
      </c>
      <c r="T205" s="77">
        <v>15663000</v>
      </c>
      <c r="U205" s="77">
        <v>0</v>
      </c>
      <c r="V205" s="77">
        <v>8585700</v>
      </c>
      <c r="W205" s="77">
        <v>7077300</v>
      </c>
      <c r="X205" s="77">
        <v>8585700</v>
      </c>
      <c r="Y205" s="77">
        <v>8585700</v>
      </c>
      <c r="Z205" s="77">
        <v>8585700</v>
      </c>
      <c r="AA205" s="77">
        <v>8585700</v>
      </c>
    </row>
    <row r="206" spans="1:27" ht="15" customHeight="1" x14ac:dyDescent="0.25">
      <c r="A206" s="74" t="s">
        <v>235</v>
      </c>
      <c r="B206" s="75" t="s">
        <v>236</v>
      </c>
      <c r="C206" s="76" t="s">
        <v>197</v>
      </c>
      <c r="D206" s="69" t="s">
        <v>263</v>
      </c>
      <c r="E206" s="74" t="s">
        <v>37</v>
      </c>
      <c r="F206" s="74" t="s">
        <v>37</v>
      </c>
      <c r="G206" s="74" t="s">
        <v>46</v>
      </c>
      <c r="H206" s="74" t="s">
        <v>57</v>
      </c>
      <c r="I206" s="74" t="s">
        <v>57</v>
      </c>
      <c r="J206" s="74"/>
      <c r="K206" s="74"/>
      <c r="L206" s="74"/>
      <c r="M206" s="74" t="s">
        <v>38</v>
      </c>
      <c r="N206" s="74" t="s">
        <v>39</v>
      </c>
      <c r="O206" s="74" t="s">
        <v>40</v>
      </c>
      <c r="P206" s="75" t="s">
        <v>150</v>
      </c>
      <c r="Q206" s="77">
        <v>27281520</v>
      </c>
      <c r="R206" s="77">
        <v>0</v>
      </c>
      <c r="S206" s="77">
        <v>0</v>
      </c>
      <c r="T206" s="77">
        <v>27281520</v>
      </c>
      <c r="U206" s="77">
        <v>0</v>
      </c>
      <c r="V206" s="77">
        <v>15002058</v>
      </c>
      <c r="W206" s="77">
        <v>12279462</v>
      </c>
      <c r="X206" s="77">
        <v>15002058</v>
      </c>
      <c r="Y206" s="77">
        <v>15002058</v>
      </c>
      <c r="Z206" s="77">
        <v>15002058</v>
      </c>
      <c r="AA206" s="77">
        <v>15002058</v>
      </c>
    </row>
    <row r="207" spans="1:27" ht="15" customHeight="1" x14ac:dyDescent="0.25">
      <c r="A207" s="74" t="s">
        <v>235</v>
      </c>
      <c r="B207" s="75" t="s">
        <v>236</v>
      </c>
      <c r="C207" s="76" t="s">
        <v>198</v>
      </c>
      <c r="D207" s="69" t="s">
        <v>263</v>
      </c>
      <c r="E207" s="74" t="s">
        <v>37</v>
      </c>
      <c r="F207" s="74" t="s">
        <v>37</v>
      </c>
      <c r="G207" s="74" t="s">
        <v>46</v>
      </c>
      <c r="H207" s="74" t="s">
        <v>57</v>
      </c>
      <c r="I207" s="74" t="s">
        <v>60</v>
      </c>
      <c r="J207" s="74"/>
      <c r="K207" s="74"/>
      <c r="L207" s="74"/>
      <c r="M207" s="74" t="s">
        <v>38</v>
      </c>
      <c r="N207" s="74" t="s">
        <v>39</v>
      </c>
      <c r="O207" s="74" t="s">
        <v>40</v>
      </c>
      <c r="P207" s="75" t="s">
        <v>151</v>
      </c>
      <c r="Q207" s="77">
        <v>0</v>
      </c>
      <c r="R207" s="77">
        <v>6471311</v>
      </c>
      <c r="S207" s="77">
        <v>0</v>
      </c>
      <c r="T207" s="77">
        <v>6471311</v>
      </c>
      <c r="U207" s="77">
        <v>0</v>
      </c>
      <c r="V207" s="77">
        <v>6470270</v>
      </c>
      <c r="W207" s="77">
        <v>1041</v>
      </c>
      <c r="X207" s="77">
        <v>6470270</v>
      </c>
      <c r="Y207" s="77">
        <v>6470270</v>
      </c>
      <c r="Z207" s="77">
        <v>6470270</v>
      </c>
      <c r="AA207" s="77">
        <v>6470270</v>
      </c>
    </row>
    <row r="208" spans="1:27" ht="15" customHeight="1" x14ac:dyDescent="0.25">
      <c r="A208" s="74" t="s">
        <v>235</v>
      </c>
      <c r="B208" s="75" t="s">
        <v>236</v>
      </c>
      <c r="C208" s="76" t="s">
        <v>199</v>
      </c>
      <c r="D208" s="69" t="s">
        <v>263</v>
      </c>
      <c r="E208" s="74" t="s">
        <v>37</v>
      </c>
      <c r="F208" s="74" t="s">
        <v>37</v>
      </c>
      <c r="G208" s="74" t="s">
        <v>46</v>
      </c>
      <c r="H208" s="74" t="s">
        <v>57</v>
      </c>
      <c r="I208" s="74" t="s">
        <v>129</v>
      </c>
      <c r="J208" s="74"/>
      <c r="K208" s="74"/>
      <c r="L208" s="74"/>
      <c r="M208" s="74" t="s">
        <v>38</v>
      </c>
      <c r="N208" s="74" t="s">
        <v>39</v>
      </c>
      <c r="O208" s="74" t="s">
        <v>40</v>
      </c>
      <c r="P208" s="75" t="s">
        <v>152</v>
      </c>
      <c r="Q208" s="77">
        <v>2094750</v>
      </c>
      <c r="R208" s="77">
        <v>0</v>
      </c>
      <c r="S208" s="77">
        <v>0</v>
      </c>
      <c r="T208" s="77">
        <v>2094750</v>
      </c>
      <c r="U208" s="77">
        <v>0</v>
      </c>
      <c r="V208" s="77">
        <v>1669081</v>
      </c>
      <c r="W208" s="77">
        <v>425669</v>
      </c>
      <c r="X208" s="77">
        <v>1669081</v>
      </c>
      <c r="Y208" s="77">
        <v>1669081</v>
      </c>
      <c r="Z208" s="77">
        <v>1669081</v>
      </c>
      <c r="AA208" s="77">
        <v>1669081</v>
      </c>
    </row>
    <row r="209" spans="1:27" ht="15" customHeight="1" x14ac:dyDescent="0.25">
      <c r="A209" s="74" t="s">
        <v>235</v>
      </c>
      <c r="B209" s="75" t="s">
        <v>236</v>
      </c>
      <c r="C209" s="76" t="s">
        <v>200</v>
      </c>
      <c r="D209" s="69" t="s">
        <v>263</v>
      </c>
      <c r="E209" s="74" t="s">
        <v>37</v>
      </c>
      <c r="F209" s="74" t="s">
        <v>37</v>
      </c>
      <c r="G209" s="74" t="s">
        <v>46</v>
      </c>
      <c r="H209" s="74" t="s">
        <v>60</v>
      </c>
      <c r="I209" s="74"/>
      <c r="J209" s="74"/>
      <c r="K209" s="74"/>
      <c r="L209" s="74"/>
      <c r="M209" s="74" t="s">
        <v>38</v>
      </c>
      <c r="N209" s="74" t="s">
        <v>39</v>
      </c>
      <c r="O209" s="74" t="s">
        <v>40</v>
      </c>
      <c r="P209" s="75" t="s">
        <v>153</v>
      </c>
      <c r="Q209" s="77">
        <v>16936290</v>
      </c>
      <c r="R209" s="77">
        <v>0</v>
      </c>
      <c r="S209" s="77">
        <v>0</v>
      </c>
      <c r="T209" s="77">
        <v>16936290</v>
      </c>
      <c r="U209" s="77">
        <v>0</v>
      </c>
      <c r="V209" s="77">
        <v>14129802</v>
      </c>
      <c r="W209" s="77">
        <v>2806488</v>
      </c>
      <c r="X209" s="77">
        <v>14129802</v>
      </c>
      <c r="Y209" s="77">
        <v>14129802</v>
      </c>
      <c r="Z209" s="77">
        <v>14129802</v>
      </c>
      <c r="AA209" s="77">
        <v>14129802</v>
      </c>
    </row>
    <row r="210" spans="1:27" ht="15" customHeight="1" x14ac:dyDescent="0.25">
      <c r="A210" s="74" t="s">
        <v>235</v>
      </c>
      <c r="B210" s="75" t="s">
        <v>236</v>
      </c>
      <c r="C210" s="76" t="s">
        <v>201</v>
      </c>
      <c r="D210" s="69" t="s">
        <v>263</v>
      </c>
      <c r="E210" s="74" t="s">
        <v>37</v>
      </c>
      <c r="F210" s="74" t="s">
        <v>37</v>
      </c>
      <c r="G210" s="74" t="s">
        <v>46</v>
      </c>
      <c r="H210" s="74" t="s">
        <v>154</v>
      </c>
      <c r="I210" s="74"/>
      <c r="J210" s="74"/>
      <c r="K210" s="74"/>
      <c r="L210" s="74"/>
      <c r="M210" s="74" t="s">
        <v>38</v>
      </c>
      <c r="N210" s="74" t="s">
        <v>39</v>
      </c>
      <c r="O210" s="74" t="s">
        <v>40</v>
      </c>
      <c r="P210" s="75" t="s">
        <v>155</v>
      </c>
      <c r="Q210" s="77">
        <v>3501540</v>
      </c>
      <c r="R210" s="77">
        <v>0</v>
      </c>
      <c r="S210" s="77">
        <v>0</v>
      </c>
      <c r="T210" s="77">
        <v>3501540</v>
      </c>
      <c r="U210" s="77">
        <v>0</v>
      </c>
      <c r="V210" s="77">
        <v>0</v>
      </c>
      <c r="W210" s="77">
        <v>3501540</v>
      </c>
      <c r="X210" s="77">
        <v>0</v>
      </c>
      <c r="Y210" s="77">
        <v>0</v>
      </c>
      <c r="Z210" s="77">
        <v>0</v>
      </c>
      <c r="AA210" s="77">
        <v>0</v>
      </c>
    </row>
    <row r="211" spans="1:27" ht="15" customHeight="1" x14ac:dyDescent="0.25">
      <c r="A211" s="74" t="s">
        <v>235</v>
      </c>
      <c r="B211" s="75" t="s">
        <v>236</v>
      </c>
      <c r="C211" s="76" t="s">
        <v>203</v>
      </c>
      <c r="D211" s="69" t="s">
        <v>263</v>
      </c>
      <c r="E211" s="74" t="s">
        <v>43</v>
      </c>
      <c r="F211" s="74" t="s">
        <v>43</v>
      </c>
      <c r="G211" s="74" t="s">
        <v>37</v>
      </c>
      <c r="H211" s="74" t="s">
        <v>129</v>
      </c>
      <c r="I211" s="74" t="s">
        <v>129</v>
      </c>
      <c r="J211" s="74"/>
      <c r="K211" s="74"/>
      <c r="L211" s="74"/>
      <c r="M211" s="74" t="s">
        <v>38</v>
      </c>
      <c r="N211" s="74" t="s">
        <v>39</v>
      </c>
      <c r="O211" s="74" t="s">
        <v>40</v>
      </c>
      <c r="P211" s="75" t="s">
        <v>157</v>
      </c>
      <c r="Q211" s="77">
        <v>0</v>
      </c>
      <c r="R211" s="77">
        <v>900000</v>
      </c>
      <c r="S211" s="77">
        <v>0</v>
      </c>
      <c r="T211" s="77">
        <v>900000</v>
      </c>
      <c r="U211" s="77">
        <v>0</v>
      </c>
      <c r="V211" s="77">
        <v>0</v>
      </c>
      <c r="W211" s="77">
        <v>900000</v>
      </c>
      <c r="X211" s="77">
        <v>0</v>
      </c>
      <c r="Y211" s="77">
        <v>0</v>
      </c>
      <c r="Z211" s="77">
        <v>0</v>
      </c>
      <c r="AA211" s="77">
        <v>0</v>
      </c>
    </row>
    <row r="212" spans="1:27" ht="15" customHeight="1" x14ac:dyDescent="0.25">
      <c r="A212" s="74" t="s">
        <v>235</v>
      </c>
      <c r="B212" s="75" t="s">
        <v>236</v>
      </c>
      <c r="C212" s="76" t="s">
        <v>204</v>
      </c>
      <c r="D212" s="69" t="s">
        <v>263</v>
      </c>
      <c r="E212" s="74" t="s">
        <v>43</v>
      </c>
      <c r="F212" s="74" t="s">
        <v>43</v>
      </c>
      <c r="G212" s="74" t="s">
        <v>43</v>
      </c>
      <c r="H212" s="74" t="s">
        <v>135</v>
      </c>
      <c r="I212" s="74" t="s">
        <v>131</v>
      </c>
      <c r="J212" s="74"/>
      <c r="K212" s="74"/>
      <c r="L212" s="74"/>
      <c r="M212" s="74" t="s">
        <v>38</v>
      </c>
      <c r="N212" s="74" t="s">
        <v>39</v>
      </c>
      <c r="O212" s="74" t="s">
        <v>40</v>
      </c>
      <c r="P212" s="75" t="s">
        <v>158</v>
      </c>
      <c r="Q212" s="77">
        <v>0</v>
      </c>
      <c r="R212" s="77">
        <v>78400</v>
      </c>
      <c r="S212" s="77">
        <v>0</v>
      </c>
      <c r="T212" s="77">
        <v>78400</v>
      </c>
      <c r="U212" s="77">
        <v>0</v>
      </c>
      <c r="V212" s="77">
        <v>78400</v>
      </c>
      <c r="W212" s="77">
        <v>0</v>
      </c>
      <c r="X212" s="77">
        <v>78400</v>
      </c>
      <c r="Y212" s="77">
        <v>78400</v>
      </c>
      <c r="Z212" s="77">
        <v>78400</v>
      </c>
      <c r="AA212" s="77">
        <v>78400</v>
      </c>
    </row>
    <row r="213" spans="1:27" ht="15" customHeight="1" x14ac:dyDescent="0.25">
      <c r="A213" s="74" t="s">
        <v>235</v>
      </c>
      <c r="B213" s="75" t="s">
        <v>236</v>
      </c>
      <c r="C213" s="76" t="s">
        <v>205</v>
      </c>
      <c r="D213" s="69" t="s">
        <v>263</v>
      </c>
      <c r="E213" s="74" t="s">
        <v>43</v>
      </c>
      <c r="F213" s="74" t="s">
        <v>43</v>
      </c>
      <c r="G213" s="74" t="s">
        <v>43</v>
      </c>
      <c r="H213" s="74" t="s">
        <v>135</v>
      </c>
      <c r="I213" s="74" t="s">
        <v>140</v>
      </c>
      <c r="J213" s="74"/>
      <c r="K213" s="74"/>
      <c r="L213" s="74"/>
      <c r="M213" s="74" t="s">
        <v>38</v>
      </c>
      <c r="N213" s="74" t="s">
        <v>39</v>
      </c>
      <c r="O213" s="74" t="s">
        <v>40</v>
      </c>
      <c r="P213" s="75" t="s">
        <v>159</v>
      </c>
      <c r="Q213" s="77">
        <v>52000000</v>
      </c>
      <c r="R213" s="77">
        <v>0</v>
      </c>
      <c r="S213" s="77">
        <v>0</v>
      </c>
      <c r="T213" s="77">
        <v>52000000</v>
      </c>
      <c r="U213" s="77">
        <v>0</v>
      </c>
      <c r="V213" s="77">
        <v>52000000</v>
      </c>
      <c r="W213" s="77">
        <v>0</v>
      </c>
      <c r="X213" s="77">
        <v>32686881</v>
      </c>
      <c r="Y213" s="77">
        <v>32686881</v>
      </c>
      <c r="Z213" s="77">
        <v>32686881</v>
      </c>
      <c r="AA213" s="77">
        <v>32686881</v>
      </c>
    </row>
    <row r="214" spans="1:27" ht="15" customHeight="1" x14ac:dyDescent="0.25">
      <c r="A214" s="74" t="s">
        <v>235</v>
      </c>
      <c r="B214" s="75" t="s">
        <v>236</v>
      </c>
      <c r="C214" s="76" t="s">
        <v>208</v>
      </c>
      <c r="D214" s="69" t="s">
        <v>263</v>
      </c>
      <c r="E214" s="74" t="s">
        <v>43</v>
      </c>
      <c r="F214" s="74" t="s">
        <v>43</v>
      </c>
      <c r="G214" s="74" t="s">
        <v>43</v>
      </c>
      <c r="H214" s="74" t="s">
        <v>139</v>
      </c>
      <c r="I214" s="74" t="s">
        <v>131</v>
      </c>
      <c r="J214" s="74"/>
      <c r="K214" s="74"/>
      <c r="L214" s="74"/>
      <c r="M214" s="74" t="s">
        <v>38</v>
      </c>
      <c r="N214" s="74" t="s">
        <v>39</v>
      </c>
      <c r="O214" s="74" t="s">
        <v>40</v>
      </c>
      <c r="P214" s="75" t="s">
        <v>163</v>
      </c>
      <c r="Q214" s="77">
        <v>200000</v>
      </c>
      <c r="R214" s="77">
        <v>500000</v>
      </c>
      <c r="S214" s="77">
        <v>0</v>
      </c>
      <c r="T214" s="77">
        <v>700000</v>
      </c>
      <c r="U214" s="77">
        <v>0</v>
      </c>
      <c r="V214" s="77">
        <v>700000</v>
      </c>
      <c r="W214" s="77">
        <v>0</v>
      </c>
      <c r="X214" s="77">
        <v>478806</v>
      </c>
      <c r="Y214" s="77">
        <v>478806</v>
      </c>
      <c r="Z214" s="77">
        <v>478806</v>
      </c>
      <c r="AA214" s="77">
        <v>478806</v>
      </c>
    </row>
    <row r="215" spans="1:27" ht="15" customHeight="1" x14ac:dyDescent="0.25">
      <c r="A215" s="74" t="s">
        <v>235</v>
      </c>
      <c r="B215" s="75" t="s">
        <v>236</v>
      </c>
      <c r="C215" s="76" t="s">
        <v>209</v>
      </c>
      <c r="D215" s="69" t="s">
        <v>263</v>
      </c>
      <c r="E215" s="74" t="s">
        <v>43</v>
      </c>
      <c r="F215" s="74" t="s">
        <v>43</v>
      </c>
      <c r="G215" s="74" t="s">
        <v>43</v>
      </c>
      <c r="H215" s="74" t="s">
        <v>140</v>
      </c>
      <c r="I215" s="74" t="s">
        <v>131</v>
      </c>
      <c r="J215" s="74"/>
      <c r="K215" s="74"/>
      <c r="L215" s="74"/>
      <c r="M215" s="74" t="s">
        <v>38</v>
      </c>
      <c r="N215" s="74" t="s">
        <v>39</v>
      </c>
      <c r="O215" s="74" t="s">
        <v>40</v>
      </c>
      <c r="P215" s="75" t="s">
        <v>164</v>
      </c>
      <c r="Q215" s="77">
        <v>1900000</v>
      </c>
      <c r="R215" s="77">
        <v>0</v>
      </c>
      <c r="S215" s="77">
        <v>0</v>
      </c>
      <c r="T215" s="77">
        <v>1900000</v>
      </c>
      <c r="U215" s="77">
        <v>0</v>
      </c>
      <c r="V215" s="77">
        <v>1900000</v>
      </c>
      <c r="W215" s="77">
        <v>0</v>
      </c>
      <c r="X215" s="77">
        <v>1420252</v>
      </c>
      <c r="Y215" s="77">
        <v>1420252</v>
      </c>
      <c r="Z215" s="77">
        <v>1420252</v>
      </c>
      <c r="AA215" s="77">
        <v>1420252</v>
      </c>
    </row>
    <row r="216" spans="1:27" ht="15" customHeight="1" x14ac:dyDescent="0.25">
      <c r="A216" s="74" t="s">
        <v>235</v>
      </c>
      <c r="B216" s="75" t="s">
        <v>236</v>
      </c>
      <c r="C216" s="76" t="s">
        <v>210</v>
      </c>
      <c r="D216" s="69" t="s">
        <v>263</v>
      </c>
      <c r="E216" s="74" t="s">
        <v>43</v>
      </c>
      <c r="F216" s="74" t="s">
        <v>43</v>
      </c>
      <c r="G216" s="74" t="s">
        <v>43</v>
      </c>
      <c r="H216" s="74" t="s">
        <v>142</v>
      </c>
      <c r="I216" s="74"/>
      <c r="J216" s="74"/>
      <c r="K216" s="74"/>
      <c r="L216" s="74"/>
      <c r="M216" s="74" t="s">
        <v>38</v>
      </c>
      <c r="N216" s="74" t="s">
        <v>39</v>
      </c>
      <c r="O216" s="74" t="s">
        <v>40</v>
      </c>
      <c r="P216" s="75" t="s">
        <v>165</v>
      </c>
      <c r="Q216" s="77">
        <v>0</v>
      </c>
      <c r="R216" s="77">
        <v>2466560</v>
      </c>
      <c r="S216" s="77">
        <v>0</v>
      </c>
      <c r="T216" s="77">
        <v>2466560</v>
      </c>
      <c r="U216" s="77">
        <v>0</v>
      </c>
      <c r="V216" s="77">
        <v>2466560</v>
      </c>
      <c r="W216" s="77">
        <v>0</v>
      </c>
      <c r="X216" s="77">
        <v>2086640</v>
      </c>
      <c r="Y216" s="77">
        <v>2086640</v>
      </c>
      <c r="Z216" s="77">
        <v>2086640</v>
      </c>
      <c r="AA216" s="77">
        <v>2086640</v>
      </c>
    </row>
    <row r="217" spans="1:27" ht="15" customHeight="1" x14ac:dyDescent="0.25">
      <c r="A217" s="74" t="s">
        <v>235</v>
      </c>
      <c r="B217" s="75" t="s">
        <v>236</v>
      </c>
      <c r="C217" s="76" t="s">
        <v>211</v>
      </c>
      <c r="D217" s="69" t="s">
        <v>263</v>
      </c>
      <c r="E217" s="74" t="s">
        <v>46</v>
      </c>
      <c r="F217" s="74" t="s">
        <v>53</v>
      </c>
      <c r="G217" s="74" t="s">
        <v>43</v>
      </c>
      <c r="H217" s="74" t="s">
        <v>54</v>
      </c>
      <c r="I217" s="74" t="s">
        <v>57</v>
      </c>
      <c r="J217" s="74"/>
      <c r="K217" s="74"/>
      <c r="L217" s="74"/>
      <c r="M217" s="74" t="s">
        <v>38</v>
      </c>
      <c r="N217" s="74" t="s">
        <v>39</v>
      </c>
      <c r="O217" s="74" t="s">
        <v>40</v>
      </c>
      <c r="P217" s="75" t="s">
        <v>166</v>
      </c>
      <c r="Q217" s="77">
        <v>0</v>
      </c>
      <c r="R217" s="77">
        <v>8657116</v>
      </c>
      <c r="S217" s="77">
        <v>0</v>
      </c>
      <c r="T217" s="77">
        <v>8657116</v>
      </c>
      <c r="U217" s="77">
        <v>0</v>
      </c>
      <c r="V217" s="77">
        <v>8295386</v>
      </c>
      <c r="W217" s="77">
        <v>361730</v>
      </c>
      <c r="X217" s="77">
        <v>8295386</v>
      </c>
      <c r="Y217" s="77">
        <v>8295386</v>
      </c>
      <c r="Z217" s="77">
        <v>8295386</v>
      </c>
      <c r="AA217" s="77">
        <v>8295386</v>
      </c>
    </row>
    <row r="218" spans="1:27" ht="15" customHeight="1" x14ac:dyDescent="0.25">
      <c r="A218" s="74" t="s">
        <v>235</v>
      </c>
      <c r="B218" s="75" t="s">
        <v>236</v>
      </c>
      <c r="C218" s="76" t="s">
        <v>213</v>
      </c>
      <c r="D218" s="69" t="s">
        <v>263</v>
      </c>
      <c r="E218" s="74" t="s">
        <v>63</v>
      </c>
      <c r="F218" s="74" t="s">
        <v>37</v>
      </c>
      <c r="G218" s="74" t="s">
        <v>43</v>
      </c>
      <c r="H218" s="74" t="s">
        <v>57</v>
      </c>
      <c r="I218" s="74"/>
      <c r="J218" s="74"/>
      <c r="K218" s="74"/>
      <c r="L218" s="74"/>
      <c r="M218" s="74" t="s">
        <v>38</v>
      </c>
      <c r="N218" s="74" t="s">
        <v>39</v>
      </c>
      <c r="O218" s="74" t="s">
        <v>40</v>
      </c>
      <c r="P218" s="75" t="s">
        <v>168</v>
      </c>
      <c r="Q218" s="77">
        <v>0</v>
      </c>
      <c r="R218" s="77">
        <v>15472550</v>
      </c>
      <c r="S218" s="77">
        <v>0</v>
      </c>
      <c r="T218" s="77">
        <v>15472550</v>
      </c>
      <c r="U218" s="77">
        <v>0</v>
      </c>
      <c r="V218" s="77">
        <v>15472550</v>
      </c>
      <c r="W218" s="77">
        <v>0</v>
      </c>
      <c r="X218" s="77">
        <v>15472550</v>
      </c>
      <c r="Y218" s="77">
        <v>15472550</v>
      </c>
      <c r="Z218" s="77">
        <v>15472550</v>
      </c>
      <c r="AA218" s="77">
        <v>15472550</v>
      </c>
    </row>
    <row r="219" spans="1:27" ht="15" customHeight="1" x14ac:dyDescent="0.25">
      <c r="A219" s="74" t="s">
        <v>237</v>
      </c>
      <c r="B219" s="75" t="s">
        <v>238</v>
      </c>
      <c r="C219" s="76" t="s">
        <v>183</v>
      </c>
      <c r="D219" s="69" t="s">
        <v>263</v>
      </c>
      <c r="E219" s="74" t="s">
        <v>37</v>
      </c>
      <c r="F219" s="74" t="s">
        <v>37</v>
      </c>
      <c r="G219" s="74" t="s">
        <v>37</v>
      </c>
      <c r="H219" s="74" t="s">
        <v>57</v>
      </c>
      <c r="I219" s="74" t="s">
        <v>57</v>
      </c>
      <c r="J219" s="74"/>
      <c r="K219" s="74"/>
      <c r="L219" s="74"/>
      <c r="M219" s="74" t="s">
        <v>38</v>
      </c>
      <c r="N219" s="74" t="s">
        <v>39</v>
      </c>
      <c r="O219" s="74" t="s">
        <v>40</v>
      </c>
      <c r="P219" s="75" t="s">
        <v>128</v>
      </c>
      <c r="Q219" s="77">
        <v>857859000</v>
      </c>
      <c r="R219" s="77">
        <v>0</v>
      </c>
      <c r="S219" s="77">
        <v>0</v>
      </c>
      <c r="T219" s="77">
        <v>857859000</v>
      </c>
      <c r="U219" s="77">
        <v>0</v>
      </c>
      <c r="V219" s="77">
        <v>488198539</v>
      </c>
      <c r="W219" s="77">
        <v>369660461</v>
      </c>
      <c r="X219" s="77">
        <v>488198539</v>
      </c>
      <c r="Y219" s="77">
        <v>488198539</v>
      </c>
      <c r="Z219" s="77">
        <v>488198539</v>
      </c>
      <c r="AA219" s="77">
        <v>488198539</v>
      </c>
    </row>
    <row r="220" spans="1:27" ht="15" customHeight="1" x14ac:dyDescent="0.25">
      <c r="A220" s="74" t="s">
        <v>237</v>
      </c>
      <c r="B220" s="75" t="s">
        <v>238</v>
      </c>
      <c r="C220" s="76" t="s">
        <v>185</v>
      </c>
      <c r="D220" s="69" t="s">
        <v>263</v>
      </c>
      <c r="E220" s="74" t="s">
        <v>37</v>
      </c>
      <c r="F220" s="74" t="s">
        <v>37</v>
      </c>
      <c r="G220" s="74" t="s">
        <v>37</v>
      </c>
      <c r="H220" s="74" t="s">
        <v>57</v>
      </c>
      <c r="I220" s="74" t="s">
        <v>131</v>
      </c>
      <c r="J220" s="74"/>
      <c r="K220" s="74"/>
      <c r="L220" s="74"/>
      <c r="M220" s="74" t="s">
        <v>38</v>
      </c>
      <c r="N220" s="74" t="s">
        <v>39</v>
      </c>
      <c r="O220" s="74" t="s">
        <v>40</v>
      </c>
      <c r="P220" s="75" t="s">
        <v>132</v>
      </c>
      <c r="Q220" s="77">
        <v>20974000</v>
      </c>
      <c r="R220" s="77">
        <v>0</v>
      </c>
      <c r="S220" s="77">
        <v>0</v>
      </c>
      <c r="T220" s="77">
        <v>20974000</v>
      </c>
      <c r="U220" s="77">
        <v>0</v>
      </c>
      <c r="V220" s="77">
        <v>12163976</v>
      </c>
      <c r="W220" s="77">
        <v>8810024</v>
      </c>
      <c r="X220" s="77">
        <v>12163976</v>
      </c>
      <c r="Y220" s="77">
        <v>12163976</v>
      </c>
      <c r="Z220" s="77">
        <v>12163976</v>
      </c>
      <c r="AA220" s="77">
        <v>12163976</v>
      </c>
    </row>
    <row r="221" spans="1:27" ht="15" customHeight="1" x14ac:dyDescent="0.25">
      <c r="A221" s="74" t="s">
        <v>237</v>
      </c>
      <c r="B221" s="75" t="s">
        <v>238</v>
      </c>
      <c r="C221" s="76" t="s">
        <v>186</v>
      </c>
      <c r="D221" s="69" t="s">
        <v>263</v>
      </c>
      <c r="E221" s="74" t="s">
        <v>37</v>
      </c>
      <c r="F221" s="74" t="s">
        <v>37</v>
      </c>
      <c r="G221" s="74" t="s">
        <v>37</v>
      </c>
      <c r="H221" s="74" t="s">
        <v>57</v>
      </c>
      <c r="I221" s="74" t="s">
        <v>133</v>
      </c>
      <c r="J221" s="74"/>
      <c r="K221" s="74"/>
      <c r="L221" s="74"/>
      <c r="M221" s="74" t="s">
        <v>38</v>
      </c>
      <c r="N221" s="74" t="s">
        <v>39</v>
      </c>
      <c r="O221" s="74" t="s">
        <v>40</v>
      </c>
      <c r="P221" s="75" t="s">
        <v>134</v>
      </c>
      <c r="Q221" s="77">
        <v>27635000</v>
      </c>
      <c r="R221" s="77">
        <v>0</v>
      </c>
      <c r="S221" s="77">
        <v>0</v>
      </c>
      <c r="T221" s="77">
        <v>27635000</v>
      </c>
      <c r="U221" s="77">
        <v>0</v>
      </c>
      <c r="V221" s="77">
        <v>16991482</v>
      </c>
      <c r="W221" s="77">
        <v>10643518</v>
      </c>
      <c r="X221" s="77">
        <v>16991482</v>
      </c>
      <c r="Y221" s="77">
        <v>16991482</v>
      </c>
      <c r="Z221" s="77">
        <v>16991482</v>
      </c>
      <c r="AA221" s="77">
        <v>16991482</v>
      </c>
    </row>
    <row r="222" spans="1:27" ht="15" customHeight="1" x14ac:dyDescent="0.25">
      <c r="A222" s="74" t="s">
        <v>237</v>
      </c>
      <c r="B222" s="75" t="s">
        <v>238</v>
      </c>
      <c r="C222" s="76" t="s">
        <v>187</v>
      </c>
      <c r="D222" s="69" t="s">
        <v>263</v>
      </c>
      <c r="E222" s="74" t="s">
        <v>37</v>
      </c>
      <c r="F222" s="74" t="s">
        <v>37</v>
      </c>
      <c r="G222" s="74" t="s">
        <v>37</v>
      </c>
      <c r="H222" s="74" t="s">
        <v>57</v>
      </c>
      <c r="I222" s="74" t="s">
        <v>135</v>
      </c>
      <c r="J222" s="74"/>
      <c r="K222" s="74"/>
      <c r="L222" s="74"/>
      <c r="M222" s="74" t="s">
        <v>38</v>
      </c>
      <c r="N222" s="74" t="s">
        <v>39</v>
      </c>
      <c r="O222" s="74" t="s">
        <v>40</v>
      </c>
      <c r="P222" s="75" t="s">
        <v>136</v>
      </c>
      <c r="Q222" s="77">
        <v>81926000</v>
      </c>
      <c r="R222" s="77">
        <v>13800000</v>
      </c>
      <c r="S222" s="77">
        <v>0</v>
      </c>
      <c r="T222" s="77">
        <v>95726000</v>
      </c>
      <c r="U222" s="77">
        <v>0</v>
      </c>
      <c r="V222" s="77">
        <v>95683982</v>
      </c>
      <c r="W222" s="77">
        <v>42018</v>
      </c>
      <c r="X222" s="77">
        <v>95683982</v>
      </c>
      <c r="Y222" s="77">
        <v>95683982</v>
      </c>
      <c r="Z222" s="77">
        <v>95683982</v>
      </c>
      <c r="AA222" s="77">
        <v>95683982</v>
      </c>
    </row>
    <row r="223" spans="1:27" ht="15" customHeight="1" x14ac:dyDescent="0.25">
      <c r="A223" s="74" t="s">
        <v>237</v>
      </c>
      <c r="B223" s="75" t="s">
        <v>238</v>
      </c>
      <c r="C223" s="76" t="s">
        <v>188</v>
      </c>
      <c r="D223" s="69" t="s">
        <v>263</v>
      </c>
      <c r="E223" s="74" t="s">
        <v>37</v>
      </c>
      <c r="F223" s="74" t="s">
        <v>37</v>
      </c>
      <c r="G223" s="74" t="s">
        <v>37</v>
      </c>
      <c r="H223" s="74" t="s">
        <v>57</v>
      </c>
      <c r="I223" s="74" t="s">
        <v>137</v>
      </c>
      <c r="J223" s="74"/>
      <c r="K223" s="74"/>
      <c r="L223" s="74"/>
      <c r="M223" s="74" t="s">
        <v>38</v>
      </c>
      <c r="N223" s="74" t="s">
        <v>39</v>
      </c>
      <c r="O223" s="74" t="s">
        <v>40</v>
      </c>
      <c r="P223" s="75" t="s">
        <v>138</v>
      </c>
      <c r="Q223" s="77">
        <v>32178000</v>
      </c>
      <c r="R223" s="77">
        <v>0</v>
      </c>
      <c r="S223" s="77">
        <v>0</v>
      </c>
      <c r="T223" s="77">
        <v>32178000</v>
      </c>
      <c r="U223" s="77">
        <v>0</v>
      </c>
      <c r="V223" s="77">
        <v>16926650</v>
      </c>
      <c r="W223" s="77">
        <v>15251350</v>
      </c>
      <c r="X223" s="77">
        <v>16926650</v>
      </c>
      <c r="Y223" s="77">
        <v>16926650</v>
      </c>
      <c r="Z223" s="77">
        <v>16926650</v>
      </c>
      <c r="AA223" s="77">
        <v>16926650</v>
      </c>
    </row>
    <row r="224" spans="1:27" ht="15" customHeight="1" x14ac:dyDescent="0.25">
      <c r="A224" s="74" t="s">
        <v>237</v>
      </c>
      <c r="B224" s="75" t="s">
        <v>238</v>
      </c>
      <c r="C224" s="76" t="s">
        <v>189</v>
      </c>
      <c r="D224" s="69" t="s">
        <v>263</v>
      </c>
      <c r="E224" s="74" t="s">
        <v>37</v>
      </c>
      <c r="F224" s="74" t="s">
        <v>37</v>
      </c>
      <c r="G224" s="74" t="s">
        <v>37</v>
      </c>
      <c r="H224" s="74" t="s">
        <v>57</v>
      </c>
      <c r="I224" s="74" t="s">
        <v>140</v>
      </c>
      <c r="J224" s="74"/>
      <c r="K224" s="74"/>
      <c r="L224" s="74"/>
      <c r="M224" s="74" t="s">
        <v>38</v>
      </c>
      <c r="N224" s="74" t="s">
        <v>39</v>
      </c>
      <c r="O224" s="74" t="s">
        <v>40</v>
      </c>
      <c r="P224" s="75" t="s">
        <v>141</v>
      </c>
      <c r="Q224" s="77">
        <v>101016000</v>
      </c>
      <c r="R224" s="77">
        <v>0</v>
      </c>
      <c r="S224" s="77">
        <v>0</v>
      </c>
      <c r="T224" s="77">
        <v>101016000</v>
      </c>
      <c r="U224" s="77">
        <v>0</v>
      </c>
      <c r="V224" s="77">
        <v>0</v>
      </c>
      <c r="W224" s="77">
        <v>101016000</v>
      </c>
      <c r="X224" s="77">
        <v>0</v>
      </c>
      <c r="Y224" s="77">
        <v>0</v>
      </c>
      <c r="Z224" s="77">
        <v>0</v>
      </c>
      <c r="AA224" s="77">
        <v>0</v>
      </c>
    </row>
    <row r="225" spans="1:27" ht="15" customHeight="1" x14ac:dyDescent="0.25">
      <c r="A225" s="74" t="s">
        <v>237</v>
      </c>
      <c r="B225" s="75" t="s">
        <v>238</v>
      </c>
      <c r="C225" s="76" t="s">
        <v>190</v>
      </c>
      <c r="D225" s="69" t="s">
        <v>263</v>
      </c>
      <c r="E225" s="74" t="s">
        <v>37</v>
      </c>
      <c r="F225" s="74" t="s">
        <v>37</v>
      </c>
      <c r="G225" s="74" t="s">
        <v>37</v>
      </c>
      <c r="H225" s="74" t="s">
        <v>57</v>
      </c>
      <c r="I225" s="74" t="s">
        <v>142</v>
      </c>
      <c r="J225" s="74"/>
      <c r="K225" s="74"/>
      <c r="L225" s="74"/>
      <c r="M225" s="74" t="s">
        <v>38</v>
      </c>
      <c r="N225" s="74" t="s">
        <v>39</v>
      </c>
      <c r="O225" s="74" t="s">
        <v>40</v>
      </c>
      <c r="P225" s="75" t="s">
        <v>143</v>
      </c>
      <c r="Q225" s="77">
        <v>70731000</v>
      </c>
      <c r="R225" s="77">
        <v>0</v>
      </c>
      <c r="S225" s="77">
        <v>0</v>
      </c>
      <c r="T225" s="77">
        <v>70731000</v>
      </c>
      <c r="U225" s="77">
        <v>0</v>
      </c>
      <c r="V225" s="77">
        <v>23195194</v>
      </c>
      <c r="W225" s="77">
        <v>47535806</v>
      </c>
      <c r="X225" s="77">
        <v>23195194</v>
      </c>
      <c r="Y225" s="77">
        <v>23195194</v>
      </c>
      <c r="Z225" s="77">
        <v>23195194</v>
      </c>
      <c r="AA225" s="77">
        <v>23195194</v>
      </c>
    </row>
    <row r="226" spans="1:27" ht="15" customHeight="1" x14ac:dyDescent="0.25">
      <c r="A226" s="74" t="s">
        <v>237</v>
      </c>
      <c r="B226" s="75" t="s">
        <v>238</v>
      </c>
      <c r="C226" s="76" t="s">
        <v>191</v>
      </c>
      <c r="D226" s="69" t="s">
        <v>263</v>
      </c>
      <c r="E226" s="74" t="s">
        <v>37</v>
      </c>
      <c r="F226" s="74" t="s">
        <v>37</v>
      </c>
      <c r="G226" s="74" t="s">
        <v>43</v>
      </c>
      <c r="H226" s="74" t="s">
        <v>57</v>
      </c>
      <c r="I226" s="74"/>
      <c r="J226" s="74"/>
      <c r="K226" s="74"/>
      <c r="L226" s="74"/>
      <c r="M226" s="74" t="s">
        <v>38</v>
      </c>
      <c r="N226" s="74" t="s">
        <v>39</v>
      </c>
      <c r="O226" s="74" t="s">
        <v>40</v>
      </c>
      <c r="P226" s="75" t="s">
        <v>144</v>
      </c>
      <c r="Q226" s="77">
        <v>112218000</v>
      </c>
      <c r="R226" s="77">
        <v>0</v>
      </c>
      <c r="S226" s="77">
        <v>0</v>
      </c>
      <c r="T226" s="77">
        <v>112218000</v>
      </c>
      <c r="U226" s="77">
        <v>0</v>
      </c>
      <c r="V226" s="77">
        <v>55076967</v>
      </c>
      <c r="W226" s="77">
        <v>57141033</v>
      </c>
      <c r="X226" s="77">
        <v>55076967</v>
      </c>
      <c r="Y226" s="77">
        <v>55076967</v>
      </c>
      <c r="Z226" s="77">
        <v>55076967</v>
      </c>
      <c r="AA226" s="77">
        <v>55076967</v>
      </c>
    </row>
    <row r="227" spans="1:27" ht="15" customHeight="1" x14ac:dyDescent="0.25">
      <c r="A227" s="74" t="s">
        <v>237</v>
      </c>
      <c r="B227" s="75" t="s">
        <v>238</v>
      </c>
      <c r="C227" s="76" t="s">
        <v>192</v>
      </c>
      <c r="D227" s="69" t="s">
        <v>263</v>
      </c>
      <c r="E227" s="74" t="s">
        <v>37</v>
      </c>
      <c r="F227" s="74" t="s">
        <v>37</v>
      </c>
      <c r="G227" s="74" t="s">
        <v>43</v>
      </c>
      <c r="H227" s="74" t="s">
        <v>60</v>
      </c>
      <c r="I227" s="74"/>
      <c r="J227" s="74"/>
      <c r="K227" s="74"/>
      <c r="L227" s="74"/>
      <c r="M227" s="74" t="s">
        <v>38</v>
      </c>
      <c r="N227" s="74" t="s">
        <v>39</v>
      </c>
      <c r="O227" s="74" t="s">
        <v>40</v>
      </c>
      <c r="P227" s="75" t="s">
        <v>145</v>
      </c>
      <c r="Q227" s="77">
        <v>78844000</v>
      </c>
      <c r="R227" s="77">
        <v>0</v>
      </c>
      <c r="S227" s="77">
        <v>0</v>
      </c>
      <c r="T227" s="77">
        <v>78844000</v>
      </c>
      <c r="U227" s="77">
        <v>0</v>
      </c>
      <c r="V227" s="77">
        <v>45150533</v>
      </c>
      <c r="W227" s="77">
        <v>33693467</v>
      </c>
      <c r="X227" s="77">
        <v>45150533</v>
      </c>
      <c r="Y227" s="77">
        <v>45150533</v>
      </c>
      <c r="Z227" s="77">
        <v>45150533</v>
      </c>
      <c r="AA227" s="77">
        <v>45150533</v>
      </c>
    </row>
    <row r="228" spans="1:27" ht="15" customHeight="1" x14ac:dyDescent="0.25">
      <c r="A228" s="74" t="s">
        <v>237</v>
      </c>
      <c r="B228" s="75" t="s">
        <v>238</v>
      </c>
      <c r="C228" s="76" t="s">
        <v>193</v>
      </c>
      <c r="D228" s="69" t="s">
        <v>263</v>
      </c>
      <c r="E228" s="74" t="s">
        <v>37</v>
      </c>
      <c r="F228" s="74" t="s">
        <v>37</v>
      </c>
      <c r="G228" s="74" t="s">
        <v>43</v>
      </c>
      <c r="H228" s="74" t="s">
        <v>131</v>
      </c>
      <c r="I228" s="74"/>
      <c r="J228" s="74"/>
      <c r="K228" s="74"/>
      <c r="L228" s="74"/>
      <c r="M228" s="74" t="s">
        <v>38</v>
      </c>
      <c r="N228" s="74" t="s">
        <v>39</v>
      </c>
      <c r="O228" s="74" t="s">
        <v>40</v>
      </c>
      <c r="P228" s="75" t="s">
        <v>146</v>
      </c>
      <c r="Q228" s="77">
        <v>47163000</v>
      </c>
      <c r="R228" s="77">
        <v>0</v>
      </c>
      <c r="S228" s="77">
        <v>0</v>
      </c>
      <c r="T228" s="77">
        <v>47163000</v>
      </c>
      <c r="U228" s="77">
        <v>0</v>
      </c>
      <c r="V228" s="77">
        <v>26716200</v>
      </c>
      <c r="W228" s="77">
        <v>20446800</v>
      </c>
      <c r="X228" s="77">
        <v>26716200</v>
      </c>
      <c r="Y228" s="77">
        <v>26716200</v>
      </c>
      <c r="Z228" s="77">
        <v>26716200</v>
      </c>
      <c r="AA228" s="77">
        <v>26716200</v>
      </c>
    </row>
    <row r="229" spans="1:27" ht="15" customHeight="1" x14ac:dyDescent="0.25">
      <c r="A229" s="74" t="s">
        <v>237</v>
      </c>
      <c r="B229" s="75" t="s">
        <v>238</v>
      </c>
      <c r="C229" s="76" t="s">
        <v>194</v>
      </c>
      <c r="D229" s="69" t="s">
        <v>263</v>
      </c>
      <c r="E229" s="74" t="s">
        <v>37</v>
      </c>
      <c r="F229" s="74" t="s">
        <v>37</v>
      </c>
      <c r="G229" s="74" t="s">
        <v>43</v>
      </c>
      <c r="H229" s="74" t="s">
        <v>133</v>
      </c>
      <c r="I229" s="74"/>
      <c r="J229" s="74"/>
      <c r="K229" s="74"/>
      <c r="L229" s="74"/>
      <c r="M229" s="74" t="s">
        <v>38</v>
      </c>
      <c r="N229" s="74" t="s">
        <v>39</v>
      </c>
      <c r="O229" s="74" t="s">
        <v>40</v>
      </c>
      <c r="P229" s="75" t="s">
        <v>147</v>
      </c>
      <c r="Q229" s="77">
        <v>13680000</v>
      </c>
      <c r="R229" s="77">
        <v>0</v>
      </c>
      <c r="S229" s="77">
        <v>0</v>
      </c>
      <c r="T229" s="77">
        <v>13680000</v>
      </c>
      <c r="U229" s="77">
        <v>0</v>
      </c>
      <c r="V229" s="77">
        <v>8065300</v>
      </c>
      <c r="W229" s="77">
        <v>5614700</v>
      </c>
      <c r="X229" s="77">
        <v>8065300</v>
      </c>
      <c r="Y229" s="77">
        <v>8065300</v>
      </c>
      <c r="Z229" s="77">
        <v>8065300</v>
      </c>
      <c r="AA229" s="77">
        <v>8065300</v>
      </c>
    </row>
    <row r="230" spans="1:27" ht="15" customHeight="1" x14ac:dyDescent="0.25">
      <c r="A230" s="74" t="s">
        <v>237</v>
      </c>
      <c r="B230" s="75" t="s">
        <v>238</v>
      </c>
      <c r="C230" s="76" t="s">
        <v>195</v>
      </c>
      <c r="D230" s="69" t="s">
        <v>263</v>
      </c>
      <c r="E230" s="74" t="s">
        <v>37</v>
      </c>
      <c r="F230" s="74" t="s">
        <v>37</v>
      </c>
      <c r="G230" s="74" t="s">
        <v>43</v>
      </c>
      <c r="H230" s="74" t="s">
        <v>135</v>
      </c>
      <c r="I230" s="74"/>
      <c r="J230" s="74"/>
      <c r="K230" s="74"/>
      <c r="L230" s="74"/>
      <c r="M230" s="74" t="s">
        <v>38</v>
      </c>
      <c r="N230" s="74" t="s">
        <v>39</v>
      </c>
      <c r="O230" s="74" t="s">
        <v>40</v>
      </c>
      <c r="P230" s="75" t="s">
        <v>148</v>
      </c>
      <c r="Q230" s="77">
        <v>35377000</v>
      </c>
      <c r="R230" s="77">
        <v>0</v>
      </c>
      <c r="S230" s="77">
        <v>0</v>
      </c>
      <c r="T230" s="77">
        <v>35377000</v>
      </c>
      <c r="U230" s="77">
        <v>0</v>
      </c>
      <c r="V230" s="77">
        <v>20041400</v>
      </c>
      <c r="W230" s="77">
        <v>15335600</v>
      </c>
      <c r="X230" s="77">
        <v>20041400</v>
      </c>
      <c r="Y230" s="77">
        <v>20041400</v>
      </c>
      <c r="Z230" s="77">
        <v>20041400</v>
      </c>
      <c r="AA230" s="77">
        <v>20041400</v>
      </c>
    </row>
    <row r="231" spans="1:27" ht="15" customHeight="1" x14ac:dyDescent="0.25">
      <c r="A231" s="74" t="s">
        <v>237</v>
      </c>
      <c r="B231" s="75" t="s">
        <v>238</v>
      </c>
      <c r="C231" s="76" t="s">
        <v>196</v>
      </c>
      <c r="D231" s="69" t="s">
        <v>263</v>
      </c>
      <c r="E231" s="74" t="s">
        <v>37</v>
      </c>
      <c r="F231" s="74" t="s">
        <v>37</v>
      </c>
      <c r="G231" s="74" t="s">
        <v>43</v>
      </c>
      <c r="H231" s="74" t="s">
        <v>137</v>
      </c>
      <c r="I231" s="74"/>
      <c r="J231" s="74"/>
      <c r="K231" s="74"/>
      <c r="L231" s="74"/>
      <c r="M231" s="74" t="s">
        <v>38</v>
      </c>
      <c r="N231" s="74" t="s">
        <v>39</v>
      </c>
      <c r="O231" s="74" t="s">
        <v>40</v>
      </c>
      <c r="P231" s="75" t="s">
        <v>149</v>
      </c>
      <c r="Q231" s="77">
        <v>23591000</v>
      </c>
      <c r="R231" s="77">
        <v>0</v>
      </c>
      <c r="S231" s="77">
        <v>0</v>
      </c>
      <c r="T231" s="77">
        <v>23591000</v>
      </c>
      <c r="U231" s="77">
        <v>0</v>
      </c>
      <c r="V231" s="77">
        <v>13362500</v>
      </c>
      <c r="W231" s="77">
        <v>10228500</v>
      </c>
      <c r="X231" s="77">
        <v>13362500</v>
      </c>
      <c r="Y231" s="77">
        <v>13362500</v>
      </c>
      <c r="Z231" s="77">
        <v>13362500</v>
      </c>
      <c r="AA231" s="77">
        <v>13362500</v>
      </c>
    </row>
    <row r="232" spans="1:27" ht="15" customHeight="1" x14ac:dyDescent="0.25">
      <c r="A232" s="74" t="s">
        <v>237</v>
      </c>
      <c r="B232" s="75" t="s">
        <v>238</v>
      </c>
      <c r="C232" s="76" t="s">
        <v>197</v>
      </c>
      <c r="D232" s="69" t="s">
        <v>263</v>
      </c>
      <c r="E232" s="74" t="s">
        <v>37</v>
      </c>
      <c r="F232" s="74" t="s">
        <v>37</v>
      </c>
      <c r="G232" s="74" t="s">
        <v>46</v>
      </c>
      <c r="H232" s="74" t="s">
        <v>57</v>
      </c>
      <c r="I232" s="74" t="s">
        <v>57</v>
      </c>
      <c r="J232" s="74"/>
      <c r="K232" s="74"/>
      <c r="L232" s="74"/>
      <c r="M232" s="74" t="s">
        <v>38</v>
      </c>
      <c r="N232" s="74" t="s">
        <v>39</v>
      </c>
      <c r="O232" s="74" t="s">
        <v>40</v>
      </c>
      <c r="P232" s="75" t="s">
        <v>150</v>
      </c>
      <c r="Q232" s="77">
        <v>34457850</v>
      </c>
      <c r="R232" s="77">
        <v>0</v>
      </c>
      <c r="S232" s="77">
        <v>0</v>
      </c>
      <c r="T232" s="77">
        <v>34457850</v>
      </c>
      <c r="U232" s="77">
        <v>0</v>
      </c>
      <c r="V232" s="77">
        <v>22216229</v>
      </c>
      <c r="W232" s="77">
        <v>12241621</v>
      </c>
      <c r="X232" s="77">
        <v>22216229</v>
      </c>
      <c r="Y232" s="77">
        <v>22216229</v>
      </c>
      <c r="Z232" s="77">
        <v>22216229</v>
      </c>
      <c r="AA232" s="77">
        <v>22216229</v>
      </c>
    </row>
    <row r="233" spans="1:27" ht="15" customHeight="1" x14ac:dyDescent="0.25">
      <c r="A233" s="74" t="s">
        <v>237</v>
      </c>
      <c r="B233" s="75" t="s">
        <v>238</v>
      </c>
      <c r="C233" s="76" t="s">
        <v>198</v>
      </c>
      <c r="D233" s="69" t="s">
        <v>263</v>
      </c>
      <c r="E233" s="74" t="s">
        <v>37</v>
      </c>
      <c r="F233" s="74" t="s">
        <v>37</v>
      </c>
      <c r="G233" s="74" t="s">
        <v>46</v>
      </c>
      <c r="H233" s="74" t="s">
        <v>57</v>
      </c>
      <c r="I233" s="74" t="s">
        <v>60</v>
      </c>
      <c r="J233" s="74"/>
      <c r="K233" s="74"/>
      <c r="L233" s="74"/>
      <c r="M233" s="74" t="s">
        <v>38</v>
      </c>
      <c r="N233" s="74" t="s">
        <v>39</v>
      </c>
      <c r="O233" s="74" t="s">
        <v>40</v>
      </c>
      <c r="P233" s="75" t="s">
        <v>151</v>
      </c>
      <c r="Q233" s="77">
        <v>0</v>
      </c>
      <c r="R233" s="77">
        <v>2280000</v>
      </c>
      <c r="S233" s="77">
        <v>0</v>
      </c>
      <c r="T233" s="77">
        <v>2280000</v>
      </c>
      <c r="U233" s="77">
        <v>0</v>
      </c>
      <c r="V233" s="77">
        <v>2198909</v>
      </c>
      <c r="W233" s="77">
        <v>81091</v>
      </c>
      <c r="X233" s="77">
        <v>2198909</v>
      </c>
      <c r="Y233" s="77">
        <v>2198909</v>
      </c>
      <c r="Z233" s="77">
        <v>2198909</v>
      </c>
      <c r="AA233" s="77">
        <v>2198909</v>
      </c>
    </row>
    <row r="234" spans="1:27" ht="15" customHeight="1" x14ac:dyDescent="0.25">
      <c r="A234" s="74" t="s">
        <v>237</v>
      </c>
      <c r="B234" s="75" t="s">
        <v>238</v>
      </c>
      <c r="C234" s="76" t="s">
        <v>199</v>
      </c>
      <c r="D234" s="69" t="s">
        <v>263</v>
      </c>
      <c r="E234" s="74" t="s">
        <v>37</v>
      </c>
      <c r="F234" s="74" t="s">
        <v>37</v>
      </c>
      <c r="G234" s="74" t="s">
        <v>46</v>
      </c>
      <c r="H234" s="74" t="s">
        <v>57</v>
      </c>
      <c r="I234" s="74" t="s">
        <v>129</v>
      </c>
      <c r="J234" s="74"/>
      <c r="K234" s="74"/>
      <c r="L234" s="74"/>
      <c r="M234" s="74" t="s">
        <v>38</v>
      </c>
      <c r="N234" s="74" t="s">
        <v>39</v>
      </c>
      <c r="O234" s="74" t="s">
        <v>40</v>
      </c>
      <c r="P234" s="75" t="s">
        <v>152</v>
      </c>
      <c r="Q234" s="77">
        <v>3806460</v>
      </c>
      <c r="R234" s="77">
        <v>0</v>
      </c>
      <c r="S234" s="77">
        <v>0</v>
      </c>
      <c r="T234" s="77">
        <v>3806460</v>
      </c>
      <c r="U234" s="77">
        <v>0</v>
      </c>
      <c r="V234" s="77">
        <v>1932891</v>
      </c>
      <c r="W234" s="77">
        <v>1873569</v>
      </c>
      <c r="X234" s="77">
        <v>1932891</v>
      </c>
      <c r="Y234" s="77">
        <v>1932891</v>
      </c>
      <c r="Z234" s="77">
        <v>1932891</v>
      </c>
      <c r="AA234" s="77">
        <v>1932891</v>
      </c>
    </row>
    <row r="235" spans="1:27" ht="15" customHeight="1" x14ac:dyDescent="0.25">
      <c r="A235" s="74" t="s">
        <v>237</v>
      </c>
      <c r="B235" s="75" t="s">
        <v>238</v>
      </c>
      <c r="C235" s="76" t="s">
        <v>200</v>
      </c>
      <c r="D235" s="69" t="s">
        <v>263</v>
      </c>
      <c r="E235" s="74" t="s">
        <v>37</v>
      </c>
      <c r="F235" s="74" t="s">
        <v>37</v>
      </c>
      <c r="G235" s="74" t="s">
        <v>46</v>
      </c>
      <c r="H235" s="74" t="s">
        <v>60</v>
      </c>
      <c r="I235" s="74"/>
      <c r="J235" s="74"/>
      <c r="K235" s="74"/>
      <c r="L235" s="74"/>
      <c r="M235" s="74" t="s">
        <v>38</v>
      </c>
      <c r="N235" s="74" t="s">
        <v>39</v>
      </c>
      <c r="O235" s="74" t="s">
        <v>40</v>
      </c>
      <c r="P235" s="75" t="s">
        <v>153</v>
      </c>
      <c r="Q235" s="77">
        <v>9597420</v>
      </c>
      <c r="R235" s="77">
        <v>0</v>
      </c>
      <c r="S235" s="77">
        <v>0</v>
      </c>
      <c r="T235" s="77">
        <v>9597420</v>
      </c>
      <c r="U235" s="77">
        <v>0</v>
      </c>
      <c r="V235" s="77">
        <v>0</v>
      </c>
      <c r="W235" s="77">
        <v>9597420</v>
      </c>
      <c r="X235" s="77">
        <v>0</v>
      </c>
      <c r="Y235" s="77">
        <v>0</v>
      </c>
      <c r="Z235" s="77">
        <v>0</v>
      </c>
      <c r="AA235" s="77">
        <v>0</v>
      </c>
    </row>
    <row r="236" spans="1:27" ht="15" customHeight="1" x14ac:dyDescent="0.25">
      <c r="A236" s="74" t="s">
        <v>237</v>
      </c>
      <c r="B236" s="75" t="s">
        <v>238</v>
      </c>
      <c r="C236" s="76" t="s">
        <v>205</v>
      </c>
      <c r="D236" s="69" t="s">
        <v>263</v>
      </c>
      <c r="E236" s="74" t="s">
        <v>43</v>
      </c>
      <c r="F236" s="74" t="s">
        <v>43</v>
      </c>
      <c r="G236" s="74" t="s">
        <v>43</v>
      </c>
      <c r="H236" s="74" t="s">
        <v>135</v>
      </c>
      <c r="I236" s="74" t="s">
        <v>140</v>
      </c>
      <c r="J236" s="74"/>
      <c r="K236" s="74"/>
      <c r="L236" s="74"/>
      <c r="M236" s="74" t="s">
        <v>38</v>
      </c>
      <c r="N236" s="74" t="s">
        <v>39</v>
      </c>
      <c r="O236" s="74" t="s">
        <v>40</v>
      </c>
      <c r="P236" s="75" t="s">
        <v>159</v>
      </c>
      <c r="Q236" s="77">
        <v>12000000</v>
      </c>
      <c r="R236" s="77">
        <v>0</v>
      </c>
      <c r="S236" s="77">
        <v>0</v>
      </c>
      <c r="T236" s="77">
        <v>12000000</v>
      </c>
      <c r="U236" s="77">
        <v>0</v>
      </c>
      <c r="V236" s="77">
        <v>12000000</v>
      </c>
      <c r="W236" s="77">
        <v>0</v>
      </c>
      <c r="X236" s="77">
        <v>6752377</v>
      </c>
      <c r="Y236" s="77">
        <v>6404525</v>
      </c>
      <c r="Z236" s="77">
        <v>6404525</v>
      </c>
      <c r="AA236" s="77">
        <v>6404525</v>
      </c>
    </row>
    <row r="237" spans="1:27" ht="15" customHeight="1" x14ac:dyDescent="0.25">
      <c r="A237" s="74" t="s">
        <v>237</v>
      </c>
      <c r="B237" s="75" t="s">
        <v>238</v>
      </c>
      <c r="C237" s="76" t="s">
        <v>208</v>
      </c>
      <c r="D237" s="69" t="s">
        <v>263</v>
      </c>
      <c r="E237" s="74" t="s">
        <v>43</v>
      </c>
      <c r="F237" s="74" t="s">
        <v>43</v>
      </c>
      <c r="G237" s="74" t="s">
        <v>43</v>
      </c>
      <c r="H237" s="74" t="s">
        <v>139</v>
      </c>
      <c r="I237" s="74" t="s">
        <v>131</v>
      </c>
      <c r="J237" s="74"/>
      <c r="K237" s="74"/>
      <c r="L237" s="74"/>
      <c r="M237" s="74" t="s">
        <v>38</v>
      </c>
      <c r="N237" s="74" t="s">
        <v>39</v>
      </c>
      <c r="O237" s="74" t="s">
        <v>40</v>
      </c>
      <c r="P237" s="75" t="s">
        <v>163</v>
      </c>
      <c r="Q237" s="77">
        <v>5000000</v>
      </c>
      <c r="R237" s="77">
        <v>0</v>
      </c>
      <c r="S237" s="77">
        <v>0</v>
      </c>
      <c r="T237" s="77">
        <v>5000000</v>
      </c>
      <c r="U237" s="77">
        <v>0</v>
      </c>
      <c r="V237" s="77">
        <v>5000000</v>
      </c>
      <c r="W237" s="77">
        <v>0</v>
      </c>
      <c r="X237" s="77">
        <v>2137582</v>
      </c>
      <c r="Y237" s="77">
        <v>2137582</v>
      </c>
      <c r="Z237" s="77">
        <v>2137582</v>
      </c>
      <c r="AA237" s="77">
        <v>2137582</v>
      </c>
    </row>
    <row r="238" spans="1:27" ht="15" customHeight="1" x14ac:dyDescent="0.25">
      <c r="A238" s="74" t="s">
        <v>237</v>
      </c>
      <c r="B238" s="75" t="s">
        <v>238</v>
      </c>
      <c r="C238" s="76" t="s">
        <v>209</v>
      </c>
      <c r="D238" s="69" t="s">
        <v>263</v>
      </c>
      <c r="E238" s="74" t="s">
        <v>43</v>
      </c>
      <c r="F238" s="74" t="s">
        <v>43</v>
      </c>
      <c r="G238" s="74" t="s">
        <v>43</v>
      </c>
      <c r="H238" s="74" t="s">
        <v>140</v>
      </c>
      <c r="I238" s="74" t="s">
        <v>131</v>
      </c>
      <c r="J238" s="74"/>
      <c r="K238" s="74"/>
      <c r="L238" s="74"/>
      <c r="M238" s="74" t="s">
        <v>38</v>
      </c>
      <c r="N238" s="74" t="s">
        <v>39</v>
      </c>
      <c r="O238" s="74" t="s">
        <v>40</v>
      </c>
      <c r="P238" s="75" t="s">
        <v>164</v>
      </c>
      <c r="Q238" s="77">
        <v>1900000</v>
      </c>
      <c r="R238" s="77">
        <v>0</v>
      </c>
      <c r="S238" s="77">
        <v>0</v>
      </c>
      <c r="T238" s="77">
        <v>1900000</v>
      </c>
      <c r="U238" s="77">
        <v>0</v>
      </c>
      <c r="V238" s="77">
        <v>1900000</v>
      </c>
      <c r="W238" s="77">
        <v>0</v>
      </c>
      <c r="X238" s="77">
        <v>609295</v>
      </c>
      <c r="Y238" s="77">
        <v>528317</v>
      </c>
      <c r="Z238" s="77">
        <v>528317</v>
      </c>
      <c r="AA238" s="77">
        <v>528317</v>
      </c>
    </row>
    <row r="239" spans="1:27" ht="15" customHeight="1" x14ac:dyDescent="0.25">
      <c r="A239" s="74" t="s">
        <v>237</v>
      </c>
      <c r="B239" s="75" t="s">
        <v>238</v>
      </c>
      <c r="C239" s="76" t="s">
        <v>211</v>
      </c>
      <c r="D239" s="69" t="s">
        <v>263</v>
      </c>
      <c r="E239" s="74" t="s">
        <v>46</v>
      </c>
      <c r="F239" s="74" t="s">
        <v>53</v>
      </c>
      <c r="G239" s="74" t="s">
        <v>43</v>
      </c>
      <c r="H239" s="74" t="s">
        <v>54</v>
      </c>
      <c r="I239" s="74" t="s">
        <v>57</v>
      </c>
      <c r="J239" s="74"/>
      <c r="K239" s="74"/>
      <c r="L239" s="74"/>
      <c r="M239" s="74" t="s">
        <v>38</v>
      </c>
      <c r="N239" s="74" t="s">
        <v>39</v>
      </c>
      <c r="O239" s="74" t="s">
        <v>40</v>
      </c>
      <c r="P239" s="75" t="s">
        <v>166</v>
      </c>
      <c r="Q239" s="77">
        <v>0</v>
      </c>
      <c r="R239" s="77">
        <v>4962079</v>
      </c>
      <c r="S239" s="77">
        <v>0</v>
      </c>
      <c r="T239" s="77">
        <v>4962079</v>
      </c>
      <c r="U239" s="77">
        <v>0</v>
      </c>
      <c r="V239" s="77">
        <v>4134397</v>
      </c>
      <c r="W239" s="77">
        <v>827682</v>
      </c>
      <c r="X239" s="77">
        <v>4134397</v>
      </c>
      <c r="Y239" s="77">
        <v>4134397</v>
      </c>
      <c r="Z239" s="77">
        <v>4134397</v>
      </c>
      <c r="AA239" s="77">
        <v>4134397</v>
      </c>
    </row>
    <row r="240" spans="1:27" ht="15" customHeight="1" x14ac:dyDescent="0.25">
      <c r="A240" s="74" t="s">
        <v>237</v>
      </c>
      <c r="B240" s="75" t="s">
        <v>238</v>
      </c>
      <c r="C240" s="76" t="s">
        <v>212</v>
      </c>
      <c r="D240" s="69" t="s">
        <v>263</v>
      </c>
      <c r="E240" s="74" t="s">
        <v>46</v>
      </c>
      <c r="F240" s="74" t="s">
        <v>53</v>
      </c>
      <c r="G240" s="74" t="s">
        <v>43</v>
      </c>
      <c r="H240" s="74" t="s">
        <v>54</v>
      </c>
      <c r="I240" s="74" t="s">
        <v>60</v>
      </c>
      <c r="J240" s="74"/>
      <c r="K240" s="74"/>
      <c r="L240" s="74"/>
      <c r="M240" s="74" t="s">
        <v>38</v>
      </c>
      <c r="N240" s="74" t="s">
        <v>39</v>
      </c>
      <c r="O240" s="74" t="s">
        <v>40</v>
      </c>
      <c r="P240" s="75" t="s">
        <v>167</v>
      </c>
      <c r="Q240" s="77">
        <v>0</v>
      </c>
      <c r="R240" s="77">
        <v>4100000</v>
      </c>
      <c r="S240" s="77">
        <v>0</v>
      </c>
      <c r="T240" s="77">
        <v>4100000</v>
      </c>
      <c r="U240" s="77">
        <v>0</v>
      </c>
      <c r="V240" s="77">
        <v>1802642</v>
      </c>
      <c r="W240" s="77">
        <v>2297358</v>
      </c>
      <c r="X240" s="77">
        <v>1802642</v>
      </c>
      <c r="Y240" s="77">
        <v>1802642</v>
      </c>
      <c r="Z240" s="77">
        <v>1802642</v>
      </c>
      <c r="AA240" s="77">
        <v>1802642</v>
      </c>
    </row>
    <row r="241" spans="1:27" ht="15" customHeight="1" x14ac:dyDescent="0.25">
      <c r="A241" s="74" t="s">
        <v>239</v>
      </c>
      <c r="B241" s="75" t="s">
        <v>240</v>
      </c>
      <c r="C241" s="76" t="s">
        <v>183</v>
      </c>
      <c r="D241" s="69" t="s">
        <v>263</v>
      </c>
      <c r="E241" s="74" t="s">
        <v>37</v>
      </c>
      <c r="F241" s="74" t="s">
        <v>37</v>
      </c>
      <c r="G241" s="74" t="s">
        <v>37</v>
      </c>
      <c r="H241" s="74" t="s">
        <v>57</v>
      </c>
      <c r="I241" s="74" t="s">
        <v>57</v>
      </c>
      <c r="J241" s="74"/>
      <c r="K241" s="74"/>
      <c r="L241" s="74"/>
      <c r="M241" s="74" t="s">
        <v>38</v>
      </c>
      <c r="N241" s="74" t="s">
        <v>39</v>
      </c>
      <c r="O241" s="74" t="s">
        <v>40</v>
      </c>
      <c r="P241" s="75" t="s">
        <v>128</v>
      </c>
      <c r="Q241" s="77">
        <v>326240000</v>
      </c>
      <c r="R241" s="77">
        <v>0</v>
      </c>
      <c r="S241" s="77">
        <v>0</v>
      </c>
      <c r="T241" s="77">
        <v>326240000</v>
      </c>
      <c r="U241" s="77">
        <v>0</v>
      </c>
      <c r="V241" s="77">
        <v>182469531</v>
      </c>
      <c r="W241" s="77">
        <v>143770469</v>
      </c>
      <c r="X241" s="77">
        <v>182469531</v>
      </c>
      <c r="Y241" s="77">
        <v>182469531</v>
      </c>
      <c r="Z241" s="77">
        <v>182469531</v>
      </c>
      <c r="AA241" s="77">
        <v>182469531</v>
      </c>
    </row>
    <row r="242" spans="1:27" ht="15" customHeight="1" x14ac:dyDescent="0.25">
      <c r="A242" s="74" t="s">
        <v>239</v>
      </c>
      <c r="B242" s="75" t="s">
        <v>240</v>
      </c>
      <c r="C242" s="76" t="s">
        <v>185</v>
      </c>
      <c r="D242" s="69" t="s">
        <v>263</v>
      </c>
      <c r="E242" s="74" t="s">
        <v>37</v>
      </c>
      <c r="F242" s="74" t="s">
        <v>37</v>
      </c>
      <c r="G242" s="74" t="s">
        <v>37</v>
      </c>
      <c r="H242" s="74" t="s">
        <v>57</v>
      </c>
      <c r="I242" s="74" t="s">
        <v>131</v>
      </c>
      <c r="J242" s="74"/>
      <c r="K242" s="74"/>
      <c r="L242" s="74"/>
      <c r="M242" s="74" t="s">
        <v>38</v>
      </c>
      <c r="N242" s="74" t="s">
        <v>39</v>
      </c>
      <c r="O242" s="74" t="s">
        <v>40</v>
      </c>
      <c r="P242" s="75" t="s">
        <v>132</v>
      </c>
      <c r="Q242" s="77">
        <v>6455000</v>
      </c>
      <c r="R242" s="77">
        <v>0</v>
      </c>
      <c r="S242" s="77">
        <v>0</v>
      </c>
      <c r="T242" s="77">
        <v>6455000</v>
      </c>
      <c r="U242" s="77">
        <v>0</v>
      </c>
      <c r="V242" s="77">
        <v>3357779</v>
      </c>
      <c r="W242" s="77">
        <v>3097221</v>
      </c>
      <c r="X242" s="77">
        <v>3357779</v>
      </c>
      <c r="Y242" s="77">
        <v>3357779</v>
      </c>
      <c r="Z242" s="77">
        <v>3357779</v>
      </c>
      <c r="AA242" s="77">
        <v>3357779</v>
      </c>
    </row>
    <row r="243" spans="1:27" ht="15" customHeight="1" x14ac:dyDescent="0.25">
      <c r="A243" s="74" t="s">
        <v>239</v>
      </c>
      <c r="B243" s="75" t="s">
        <v>240</v>
      </c>
      <c r="C243" s="76" t="s">
        <v>186</v>
      </c>
      <c r="D243" s="69" t="s">
        <v>263</v>
      </c>
      <c r="E243" s="74" t="s">
        <v>37</v>
      </c>
      <c r="F243" s="74" t="s">
        <v>37</v>
      </c>
      <c r="G243" s="74" t="s">
        <v>37</v>
      </c>
      <c r="H243" s="74" t="s">
        <v>57</v>
      </c>
      <c r="I243" s="74" t="s">
        <v>133</v>
      </c>
      <c r="J243" s="74"/>
      <c r="K243" s="74"/>
      <c r="L243" s="74"/>
      <c r="M243" s="74" t="s">
        <v>38</v>
      </c>
      <c r="N243" s="74" t="s">
        <v>39</v>
      </c>
      <c r="O243" s="74" t="s">
        <v>40</v>
      </c>
      <c r="P243" s="75" t="s">
        <v>134</v>
      </c>
      <c r="Q243" s="77">
        <v>7699000</v>
      </c>
      <c r="R243" s="77">
        <v>0</v>
      </c>
      <c r="S243" s="77">
        <v>0</v>
      </c>
      <c r="T243" s="77">
        <v>7699000</v>
      </c>
      <c r="U243" s="77">
        <v>0</v>
      </c>
      <c r="V243" s="77">
        <v>4607860</v>
      </c>
      <c r="W243" s="77">
        <v>3091140</v>
      </c>
      <c r="X243" s="77">
        <v>4607860</v>
      </c>
      <c r="Y243" s="77">
        <v>4607860</v>
      </c>
      <c r="Z243" s="77">
        <v>4607860</v>
      </c>
      <c r="AA243" s="77">
        <v>4607860</v>
      </c>
    </row>
    <row r="244" spans="1:27" ht="15" customHeight="1" x14ac:dyDescent="0.25">
      <c r="A244" s="74" t="s">
        <v>239</v>
      </c>
      <c r="B244" s="75" t="s">
        <v>240</v>
      </c>
      <c r="C244" s="76" t="s">
        <v>187</v>
      </c>
      <c r="D244" s="69" t="s">
        <v>263</v>
      </c>
      <c r="E244" s="74" t="s">
        <v>37</v>
      </c>
      <c r="F244" s="74" t="s">
        <v>37</v>
      </c>
      <c r="G244" s="74" t="s">
        <v>37</v>
      </c>
      <c r="H244" s="74" t="s">
        <v>57</v>
      </c>
      <c r="I244" s="74" t="s">
        <v>135</v>
      </c>
      <c r="J244" s="74"/>
      <c r="K244" s="74"/>
      <c r="L244" s="74"/>
      <c r="M244" s="74" t="s">
        <v>38</v>
      </c>
      <c r="N244" s="74" t="s">
        <v>39</v>
      </c>
      <c r="O244" s="74" t="s">
        <v>40</v>
      </c>
      <c r="P244" s="75" t="s">
        <v>136</v>
      </c>
      <c r="Q244" s="77">
        <v>30949000</v>
      </c>
      <c r="R244" s="77">
        <v>4676170</v>
      </c>
      <c r="S244" s="77">
        <v>0</v>
      </c>
      <c r="T244" s="77">
        <v>35625170</v>
      </c>
      <c r="U244" s="77">
        <v>0</v>
      </c>
      <c r="V244" s="77">
        <v>35625170</v>
      </c>
      <c r="W244" s="77">
        <v>0</v>
      </c>
      <c r="X244" s="77">
        <v>35625170</v>
      </c>
      <c r="Y244" s="77">
        <v>35625170</v>
      </c>
      <c r="Z244" s="77">
        <v>35625170</v>
      </c>
      <c r="AA244" s="77">
        <v>35625170</v>
      </c>
    </row>
    <row r="245" spans="1:27" ht="15" customHeight="1" x14ac:dyDescent="0.25">
      <c r="A245" s="74" t="s">
        <v>239</v>
      </c>
      <c r="B245" s="75" t="s">
        <v>240</v>
      </c>
      <c r="C245" s="76" t="s">
        <v>188</v>
      </c>
      <c r="D245" s="69" t="s">
        <v>263</v>
      </c>
      <c r="E245" s="74" t="s">
        <v>37</v>
      </c>
      <c r="F245" s="74" t="s">
        <v>37</v>
      </c>
      <c r="G245" s="74" t="s">
        <v>37</v>
      </c>
      <c r="H245" s="74" t="s">
        <v>57</v>
      </c>
      <c r="I245" s="74" t="s">
        <v>137</v>
      </c>
      <c r="J245" s="74"/>
      <c r="K245" s="74"/>
      <c r="L245" s="74"/>
      <c r="M245" s="74" t="s">
        <v>38</v>
      </c>
      <c r="N245" s="74" t="s">
        <v>39</v>
      </c>
      <c r="O245" s="74" t="s">
        <v>40</v>
      </c>
      <c r="P245" s="75" t="s">
        <v>138</v>
      </c>
      <c r="Q245" s="77">
        <v>11110000</v>
      </c>
      <c r="R245" s="77">
        <v>0</v>
      </c>
      <c r="S245" s="77">
        <v>0</v>
      </c>
      <c r="T245" s="77">
        <v>11110000</v>
      </c>
      <c r="U245" s="77">
        <v>0</v>
      </c>
      <c r="V245" s="77">
        <v>5548106</v>
      </c>
      <c r="W245" s="77">
        <v>5561894</v>
      </c>
      <c r="X245" s="77">
        <v>5548106</v>
      </c>
      <c r="Y245" s="77">
        <v>5548106</v>
      </c>
      <c r="Z245" s="77">
        <v>5548106</v>
      </c>
      <c r="AA245" s="77">
        <v>5548106</v>
      </c>
    </row>
    <row r="246" spans="1:27" ht="15" customHeight="1" x14ac:dyDescent="0.25">
      <c r="A246" s="74" t="s">
        <v>239</v>
      </c>
      <c r="B246" s="75" t="s">
        <v>240</v>
      </c>
      <c r="C246" s="76" t="s">
        <v>189</v>
      </c>
      <c r="D246" s="69" t="s">
        <v>263</v>
      </c>
      <c r="E246" s="74" t="s">
        <v>37</v>
      </c>
      <c r="F246" s="74" t="s">
        <v>37</v>
      </c>
      <c r="G246" s="74" t="s">
        <v>37</v>
      </c>
      <c r="H246" s="74" t="s">
        <v>57</v>
      </c>
      <c r="I246" s="74" t="s">
        <v>140</v>
      </c>
      <c r="J246" s="74"/>
      <c r="K246" s="74"/>
      <c r="L246" s="74"/>
      <c r="M246" s="74" t="s">
        <v>38</v>
      </c>
      <c r="N246" s="74" t="s">
        <v>39</v>
      </c>
      <c r="O246" s="74" t="s">
        <v>40</v>
      </c>
      <c r="P246" s="75" t="s">
        <v>141</v>
      </c>
      <c r="Q246" s="77">
        <v>42708000</v>
      </c>
      <c r="R246" s="77">
        <v>0</v>
      </c>
      <c r="S246" s="77">
        <v>0</v>
      </c>
      <c r="T246" s="77">
        <v>42708000</v>
      </c>
      <c r="U246" s="77">
        <v>0</v>
      </c>
      <c r="V246" s="77">
        <v>0</v>
      </c>
      <c r="W246" s="77">
        <v>42708000</v>
      </c>
      <c r="X246" s="77">
        <v>0</v>
      </c>
      <c r="Y246" s="77">
        <v>0</v>
      </c>
      <c r="Z246" s="77">
        <v>0</v>
      </c>
      <c r="AA246" s="77">
        <v>0</v>
      </c>
    </row>
    <row r="247" spans="1:27" ht="15" customHeight="1" x14ac:dyDescent="0.25">
      <c r="A247" s="74" t="s">
        <v>239</v>
      </c>
      <c r="B247" s="75" t="s">
        <v>240</v>
      </c>
      <c r="C247" s="76" t="s">
        <v>190</v>
      </c>
      <c r="D247" s="69" t="s">
        <v>263</v>
      </c>
      <c r="E247" s="74" t="s">
        <v>37</v>
      </c>
      <c r="F247" s="74" t="s">
        <v>37</v>
      </c>
      <c r="G247" s="74" t="s">
        <v>37</v>
      </c>
      <c r="H247" s="74" t="s">
        <v>57</v>
      </c>
      <c r="I247" s="74" t="s">
        <v>142</v>
      </c>
      <c r="J247" s="74"/>
      <c r="K247" s="74"/>
      <c r="L247" s="74"/>
      <c r="M247" s="74" t="s">
        <v>38</v>
      </c>
      <c r="N247" s="74" t="s">
        <v>39</v>
      </c>
      <c r="O247" s="74" t="s">
        <v>40</v>
      </c>
      <c r="P247" s="75" t="s">
        <v>143</v>
      </c>
      <c r="Q247" s="77">
        <v>21624000</v>
      </c>
      <c r="R247" s="77">
        <v>0</v>
      </c>
      <c r="S247" s="77">
        <v>0</v>
      </c>
      <c r="T247" s="77">
        <v>21624000</v>
      </c>
      <c r="U247" s="77">
        <v>0</v>
      </c>
      <c r="V247" s="77">
        <v>8572840</v>
      </c>
      <c r="W247" s="77">
        <v>13051160</v>
      </c>
      <c r="X247" s="77">
        <v>8572840</v>
      </c>
      <c r="Y247" s="77">
        <v>8572840</v>
      </c>
      <c r="Z247" s="77">
        <v>8572840</v>
      </c>
      <c r="AA247" s="77">
        <v>8572840</v>
      </c>
    </row>
    <row r="248" spans="1:27" ht="15" customHeight="1" x14ac:dyDescent="0.25">
      <c r="A248" s="74" t="s">
        <v>239</v>
      </c>
      <c r="B248" s="75" t="s">
        <v>240</v>
      </c>
      <c r="C248" s="76" t="s">
        <v>191</v>
      </c>
      <c r="D248" s="69" t="s">
        <v>263</v>
      </c>
      <c r="E248" s="74" t="s">
        <v>37</v>
      </c>
      <c r="F248" s="74" t="s">
        <v>37</v>
      </c>
      <c r="G248" s="74" t="s">
        <v>43</v>
      </c>
      <c r="H248" s="74" t="s">
        <v>57</v>
      </c>
      <c r="I248" s="74"/>
      <c r="J248" s="74"/>
      <c r="K248" s="74"/>
      <c r="L248" s="74"/>
      <c r="M248" s="74" t="s">
        <v>38</v>
      </c>
      <c r="N248" s="74" t="s">
        <v>39</v>
      </c>
      <c r="O248" s="74" t="s">
        <v>40</v>
      </c>
      <c r="P248" s="75" t="s">
        <v>144</v>
      </c>
      <c r="Q248" s="77">
        <v>42946000</v>
      </c>
      <c r="R248" s="77">
        <v>0</v>
      </c>
      <c r="S248" s="77">
        <v>0</v>
      </c>
      <c r="T248" s="77">
        <v>42946000</v>
      </c>
      <c r="U248" s="77">
        <v>0</v>
      </c>
      <c r="V248" s="77">
        <v>20578300</v>
      </c>
      <c r="W248" s="77">
        <v>22367700</v>
      </c>
      <c r="X248" s="77">
        <v>20578300</v>
      </c>
      <c r="Y248" s="77">
        <v>20578300</v>
      </c>
      <c r="Z248" s="77">
        <v>20578300</v>
      </c>
      <c r="AA248" s="77">
        <v>20578300</v>
      </c>
    </row>
    <row r="249" spans="1:27" ht="15" customHeight="1" x14ac:dyDescent="0.25">
      <c r="A249" s="74" t="s">
        <v>239</v>
      </c>
      <c r="B249" s="75" t="s">
        <v>240</v>
      </c>
      <c r="C249" s="76" t="s">
        <v>192</v>
      </c>
      <c r="D249" s="69" t="s">
        <v>263</v>
      </c>
      <c r="E249" s="74" t="s">
        <v>37</v>
      </c>
      <c r="F249" s="74" t="s">
        <v>37</v>
      </c>
      <c r="G249" s="74" t="s">
        <v>43</v>
      </c>
      <c r="H249" s="74" t="s">
        <v>60</v>
      </c>
      <c r="I249" s="74"/>
      <c r="J249" s="74"/>
      <c r="K249" s="74"/>
      <c r="L249" s="74"/>
      <c r="M249" s="74" t="s">
        <v>38</v>
      </c>
      <c r="N249" s="74" t="s">
        <v>39</v>
      </c>
      <c r="O249" s="74" t="s">
        <v>40</v>
      </c>
      <c r="P249" s="75" t="s">
        <v>145</v>
      </c>
      <c r="Q249" s="77">
        <v>30447000</v>
      </c>
      <c r="R249" s="77">
        <v>0</v>
      </c>
      <c r="S249" s="77">
        <v>0</v>
      </c>
      <c r="T249" s="77">
        <v>30447000</v>
      </c>
      <c r="U249" s="77">
        <v>0</v>
      </c>
      <c r="V249" s="77">
        <v>16952900</v>
      </c>
      <c r="W249" s="77">
        <v>13494100</v>
      </c>
      <c r="X249" s="77">
        <v>16952900</v>
      </c>
      <c r="Y249" s="77">
        <v>16952900</v>
      </c>
      <c r="Z249" s="77">
        <v>16952900</v>
      </c>
      <c r="AA249" s="77">
        <v>16952900</v>
      </c>
    </row>
    <row r="250" spans="1:27" ht="15" customHeight="1" x14ac:dyDescent="0.25">
      <c r="A250" s="74" t="s">
        <v>239</v>
      </c>
      <c r="B250" s="75" t="s">
        <v>240</v>
      </c>
      <c r="C250" s="76" t="s">
        <v>193</v>
      </c>
      <c r="D250" s="69" t="s">
        <v>263</v>
      </c>
      <c r="E250" s="74" t="s">
        <v>37</v>
      </c>
      <c r="F250" s="74" t="s">
        <v>37</v>
      </c>
      <c r="G250" s="74" t="s">
        <v>43</v>
      </c>
      <c r="H250" s="74" t="s">
        <v>131</v>
      </c>
      <c r="I250" s="74"/>
      <c r="J250" s="74"/>
      <c r="K250" s="74"/>
      <c r="L250" s="74"/>
      <c r="M250" s="74" t="s">
        <v>38</v>
      </c>
      <c r="N250" s="74" t="s">
        <v>39</v>
      </c>
      <c r="O250" s="74" t="s">
        <v>40</v>
      </c>
      <c r="P250" s="75" t="s">
        <v>146</v>
      </c>
      <c r="Q250" s="77">
        <v>17066000</v>
      </c>
      <c r="R250" s="77">
        <v>0</v>
      </c>
      <c r="S250" s="77">
        <v>0</v>
      </c>
      <c r="T250" s="77">
        <v>17066000</v>
      </c>
      <c r="U250" s="77">
        <v>0</v>
      </c>
      <c r="V250" s="77">
        <v>10056400</v>
      </c>
      <c r="W250" s="77">
        <v>7009600</v>
      </c>
      <c r="X250" s="77">
        <v>10056400</v>
      </c>
      <c r="Y250" s="77">
        <v>10056400</v>
      </c>
      <c r="Z250" s="77">
        <v>10056400</v>
      </c>
      <c r="AA250" s="77">
        <v>10056400</v>
      </c>
    </row>
    <row r="251" spans="1:27" ht="15" customHeight="1" x14ac:dyDescent="0.25">
      <c r="A251" s="74" t="s">
        <v>239</v>
      </c>
      <c r="B251" s="75" t="s">
        <v>240</v>
      </c>
      <c r="C251" s="76" t="s">
        <v>194</v>
      </c>
      <c r="D251" s="69" t="s">
        <v>263</v>
      </c>
      <c r="E251" s="74" t="s">
        <v>37</v>
      </c>
      <c r="F251" s="74" t="s">
        <v>37</v>
      </c>
      <c r="G251" s="74" t="s">
        <v>43</v>
      </c>
      <c r="H251" s="74" t="s">
        <v>133</v>
      </c>
      <c r="I251" s="74"/>
      <c r="J251" s="74"/>
      <c r="K251" s="74"/>
      <c r="L251" s="74"/>
      <c r="M251" s="74" t="s">
        <v>38</v>
      </c>
      <c r="N251" s="74" t="s">
        <v>39</v>
      </c>
      <c r="O251" s="74" t="s">
        <v>40</v>
      </c>
      <c r="P251" s="75" t="s">
        <v>147</v>
      </c>
      <c r="Q251" s="77">
        <v>4910000</v>
      </c>
      <c r="R251" s="77">
        <v>0</v>
      </c>
      <c r="S251" s="77">
        <v>0</v>
      </c>
      <c r="T251" s="77">
        <v>4910000</v>
      </c>
      <c r="U251" s="77">
        <v>0</v>
      </c>
      <c r="V251" s="77">
        <v>2528100</v>
      </c>
      <c r="W251" s="77">
        <v>2381900</v>
      </c>
      <c r="X251" s="77">
        <v>2528100</v>
      </c>
      <c r="Y251" s="77">
        <v>2528100</v>
      </c>
      <c r="Z251" s="77">
        <v>2528100</v>
      </c>
      <c r="AA251" s="77">
        <v>2528100</v>
      </c>
    </row>
    <row r="252" spans="1:27" ht="15" customHeight="1" x14ac:dyDescent="0.25">
      <c r="A252" s="74" t="s">
        <v>239</v>
      </c>
      <c r="B252" s="75" t="s">
        <v>240</v>
      </c>
      <c r="C252" s="76" t="s">
        <v>195</v>
      </c>
      <c r="D252" s="69" t="s">
        <v>263</v>
      </c>
      <c r="E252" s="74" t="s">
        <v>37</v>
      </c>
      <c r="F252" s="74" t="s">
        <v>37</v>
      </c>
      <c r="G252" s="74" t="s">
        <v>43</v>
      </c>
      <c r="H252" s="74" t="s">
        <v>135</v>
      </c>
      <c r="I252" s="74"/>
      <c r="J252" s="74"/>
      <c r="K252" s="74"/>
      <c r="L252" s="74"/>
      <c r="M252" s="74" t="s">
        <v>38</v>
      </c>
      <c r="N252" s="74" t="s">
        <v>39</v>
      </c>
      <c r="O252" s="74" t="s">
        <v>40</v>
      </c>
      <c r="P252" s="75" t="s">
        <v>148</v>
      </c>
      <c r="Q252" s="77">
        <v>12803000</v>
      </c>
      <c r="R252" s="77">
        <v>0</v>
      </c>
      <c r="S252" s="77">
        <v>0</v>
      </c>
      <c r="T252" s="77">
        <v>12803000</v>
      </c>
      <c r="U252" s="77">
        <v>0</v>
      </c>
      <c r="V252" s="77">
        <v>7543600</v>
      </c>
      <c r="W252" s="77">
        <v>5259400</v>
      </c>
      <c r="X252" s="77">
        <v>7543600</v>
      </c>
      <c r="Y252" s="77">
        <v>7543600</v>
      </c>
      <c r="Z252" s="77">
        <v>7543600</v>
      </c>
      <c r="AA252" s="77">
        <v>7543600</v>
      </c>
    </row>
    <row r="253" spans="1:27" ht="15" customHeight="1" x14ac:dyDescent="0.25">
      <c r="A253" s="74" t="s">
        <v>239</v>
      </c>
      <c r="B253" s="75" t="s">
        <v>240</v>
      </c>
      <c r="C253" s="76" t="s">
        <v>196</v>
      </c>
      <c r="D253" s="69" t="s">
        <v>263</v>
      </c>
      <c r="E253" s="74" t="s">
        <v>37</v>
      </c>
      <c r="F253" s="74" t="s">
        <v>37</v>
      </c>
      <c r="G253" s="74" t="s">
        <v>43</v>
      </c>
      <c r="H253" s="74" t="s">
        <v>137</v>
      </c>
      <c r="I253" s="74"/>
      <c r="J253" s="74"/>
      <c r="K253" s="74"/>
      <c r="L253" s="74"/>
      <c r="M253" s="74" t="s">
        <v>38</v>
      </c>
      <c r="N253" s="74" t="s">
        <v>39</v>
      </c>
      <c r="O253" s="74" t="s">
        <v>40</v>
      </c>
      <c r="P253" s="75" t="s">
        <v>149</v>
      </c>
      <c r="Q253" s="77">
        <v>8537000</v>
      </c>
      <c r="R253" s="77">
        <v>0</v>
      </c>
      <c r="S253" s="77">
        <v>0</v>
      </c>
      <c r="T253" s="77">
        <v>8537000</v>
      </c>
      <c r="U253" s="77">
        <v>0</v>
      </c>
      <c r="V253" s="77">
        <v>5030100</v>
      </c>
      <c r="W253" s="77">
        <v>3506900</v>
      </c>
      <c r="X253" s="77">
        <v>5030100</v>
      </c>
      <c r="Y253" s="77">
        <v>5030100</v>
      </c>
      <c r="Z253" s="77">
        <v>5030100</v>
      </c>
      <c r="AA253" s="77">
        <v>5030100</v>
      </c>
    </row>
    <row r="254" spans="1:27" ht="15" customHeight="1" x14ac:dyDescent="0.25">
      <c r="A254" s="74" t="s">
        <v>239</v>
      </c>
      <c r="B254" s="75" t="s">
        <v>240</v>
      </c>
      <c r="C254" s="76" t="s">
        <v>197</v>
      </c>
      <c r="D254" s="69" t="s">
        <v>263</v>
      </c>
      <c r="E254" s="74" t="s">
        <v>37</v>
      </c>
      <c r="F254" s="74" t="s">
        <v>37</v>
      </c>
      <c r="G254" s="74" t="s">
        <v>46</v>
      </c>
      <c r="H254" s="74" t="s">
        <v>57</v>
      </c>
      <c r="I254" s="74" t="s">
        <v>57</v>
      </c>
      <c r="J254" s="74"/>
      <c r="K254" s="74"/>
      <c r="L254" s="74"/>
      <c r="M254" s="74" t="s">
        <v>38</v>
      </c>
      <c r="N254" s="74" t="s">
        <v>39</v>
      </c>
      <c r="O254" s="74" t="s">
        <v>40</v>
      </c>
      <c r="P254" s="75" t="s">
        <v>150</v>
      </c>
      <c r="Q254" s="77">
        <v>14433930</v>
      </c>
      <c r="R254" s="77">
        <v>0</v>
      </c>
      <c r="S254" s="77">
        <v>0</v>
      </c>
      <c r="T254" s="77">
        <v>14433930</v>
      </c>
      <c r="U254" s="77">
        <v>0</v>
      </c>
      <c r="V254" s="77">
        <v>8821556</v>
      </c>
      <c r="W254" s="77">
        <v>5612374</v>
      </c>
      <c r="X254" s="77">
        <v>8821556</v>
      </c>
      <c r="Y254" s="77">
        <v>8821556</v>
      </c>
      <c r="Z254" s="77">
        <v>8821556</v>
      </c>
      <c r="AA254" s="77">
        <v>8821556</v>
      </c>
    </row>
    <row r="255" spans="1:27" ht="15" customHeight="1" x14ac:dyDescent="0.25">
      <c r="A255" s="74" t="s">
        <v>239</v>
      </c>
      <c r="B255" s="75" t="s">
        <v>240</v>
      </c>
      <c r="C255" s="76" t="s">
        <v>199</v>
      </c>
      <c r="D255" s="69" t="s">
        <v>263</v>
      </c>
      <c r="E255" s="74" t="s">
        <v>37</v>
      </c>
      <c r="F255" s="74" t="s">
        <v>37</v>
      </c>
      <c r="G255" s="74" t="s">
        <v>46</v>
      </c>
      <c r="H255" s="74" t="s">
        <v>57</v>
      </c>
      <c r="I255" s="74" t="s">
        <v>129</v>
      </c>
      <c r="J255" s="74"/>
      <c r="K255" s="74"/>
      <c r="L255" s="74"/>
      <c r="M255" s="74" t="s">
        <v>38</v>
      </c>
      <c r="N255" s="74" t="s">
        <v>39</v>
      </c>
      <c r="O255" s="74" t="s">
        <v>40</v>
      </c>
      <c r="P255" s="75" t="s">
        <v>152</v>
      </c>
      <c r="Q255" s="77">
        <v>1047060</v>
      </c>
      <c r="R255" s="77">
        <v>0</v>
      </c>
      <c r="S255" s="77">
        <v>0</v>
      </c>
      <c r="T255" s="77">
        <v>1047060</v>
      </c>
      <c r="U255" s="77">
        <v>0</v>
      </c>
      <c r="V255" s="77">
        <v>708802</v>
      </c>
      <c r="W255" s="77">
        <v>338258</v>
      </c>
      <c r="X255" s="77">
        <v>708802</v>
      </c>
      <c r="Y255" s="77">
        <v>708802</v>
      </c>
      <c r="Z255" s="77">
        <v>708802</v>
      </c>
      <c r="AA255" s="77">
        <v>708802</v>
      </c>
    </row>
    <row r="256" spans="1:27" ht="15" customHeight="1" x14ac:dyDescent="0.25">
      <c r="A256" s="74" t="s">
        <v>239</v>
      </c>
      <c r="B256" s="75" t="s">
        <v>240</v>
      </c>
      <c r="C256" s="76" t="s">
        <v>200</v>
      </c>
      <c r="D256" s="69" t="s">
        <v>263</v>
      </c>
      <c r="E256" s="74" t="s">
        <v>37</v>
      </c>
      <c r="F256" s="74" t="s">
        <v>37</v>
      </c>
      <c r="G256" s="74" t="s">
        <v>46</v>
      </c>
      <c r="H256" s="74" t="s">
        <v>60</v>
      </c>
      <c r="I256" s="74"/>
      <c r="J256" s="74"/>
      <c r="K256" s="74"/>
      <c r="L256" s="74"/>
      <c r="M256" s="74" t="s">
        <v>38</v>
      </c>
      <c r="N256" s="74" t="s">
        <v>39</v>
      </c>
      <c r="O256" s="74" t="s">
        <v>40</v>
      </c>
      <c r="P256" s="75" t="s">
        <v>153</v>
      </c>
      <c r="Q256" s="77">
        <v>5222070</v>
      </c>
      <c r="R256" s="77">
        <v>14192802</v>
      </c>
      <c r="S256" s="77">
        <v>0</v>
      </c>
      <c r="T256" s="77">
        <v>19414872</v>
      </c>
      <c r="U256" s="77">
        <v>0</v>
      </c>
      <c r="V256" s="77">
        <v>14129802</v>
      </c>
      <c r="W256" s="77">
        <v>5285070</v>
      </c>
      <c r="X256" s="77">
        <v>14129802</v>
      </c>
      <c r="Y256" s="77">
        <v>14129802</v>
      </c>
      <c r="Z256" s="77">
        <v>14129802</v>
      </c>
      <c r="AA256" s="77">
        <v>14129802</v>
      </c>
    </row>
    <row r="257" spans="1:27" ht="15" customHeight="1" x14ac:dyDescent="0.25">
      <c r="A257" s="74" t="s">
        <v>239</v>
      </c>
      <c r="B257" s="75" t="s">
        <v>240</v>
      </c>
      <c r="C257" s="76" t="s">
        <v>203</v>
      </c>
      <c r="D257" s="69" t="s">
        <v>263</v>
      </c>
      <c r="E257" s="74" t="s">
        <v>43</v>
      </c>
      <c r="F257" s="74" t="s">
        <v>43</v>
      </c>
      <c r="G257" s="74" t="s">
        <v>37</v>
      </c>
      <c r="H257" s="74" t="s">
        <v>129</v>
      </c>
      <c r="I257" s="74" t="s">
        <v>129</v>
      </c>
      <c r="J257" s="74"/>
      <c r="K257" s="74"/>
      <c r="L257" s="74"/>
      <c r="M257" s="74" t="s">
        <v>38</v>
      </c>
      <c r="N257" s="74" t="s">
        <v>39</v>
      </c>
      <c r="O257" s="74" t="s">
        <v>40</v>
      </c>
      <c r="P257" s="75" t="s">
        <v>157</v>
      </c>
      <c r="Q257" s="77">
        <v>0</v>
      </c>
      <c r="R257" s="77">
        <v>900000</v>
      </c>
      <c r="S257" s="77">
        <v>0</v>
      </c>
      <c r="T257" s="77">
        <v>900000</v>
      </c>
      <c r="U257" s="77">
        <v>0</v>
      </c>
      <c r="V257" s="77">
        <v>0</v>
      </c>
      <c r="W257" s="77">
        <v>900000</v>
      </c>
      <c r="X257" s="77">
        <v>0</v>
      </c>
      <c r="Y257" s="77">
        <v>0</v>
      </c>
      <c r="Z257" s="77">
        <v>0</v>
      </c>
      <c r="AA257" s="77">
        <v>0</v>
      </c>
    </row>
    <row r="258" spans="1:27" ht="15" customHeight="1" x14ac:dyDescent="0.25">
      <c r="A258" s="74" t="s">
        <v>239</v>
      </c>
      <c r="B258" s="75" t="s">
        <v>240</v>
      </c>
      <c r="C258" s="76" t="s">
        <v>204</v>
      </c>
      <c r="D258" s="69" t="s">
        <v>263</v>
      </c>
      <c r="E258" s="74" t="s">
        <v>43</v>
      </c>
      <c r="F258" s="74" t="s">
        <v>43</v>
      </c>
      <c r="G258" s="74" t="s">
        <v>43</v>
      </c>
      <c r="H258" s="74" t="s">
        <v>135</v>
      </c>
      <c r="I258" s="74" t="s">
        <v>131</v>
      </c>
      <c r="J258" s="74"/>
      <c r="K258" s="74"/>
      <c r="L258" s="74"/>
      <c r="M258" s="74" t="s">
        <v>38</v>
      </c>
      <c r="N258" s="74" t="s">
        <v>39</v>
      </c>
      <c r="O258" s="74" t="s">
        <v>40</v>
      </c>
      <c r="P258" s="75" t="s">
        <v>158</v>
      </c>
      <c r="Q258" s="77">
        <v>0</v>
      </c>
      <c r="R258" s="77">
        <v>78400</v>
      </c>
      <c r="S258" s="77">
        <v>0</v>
      </c>
      <c r="T258" s="77">
        <v>78400</v>
      </c>
      <c r="U258" s="77">
        <v>0</v>
      </c>
      <c r="V258" s="77">
        <v>78400</v>
      </c>
      <c r="W258" s="77">
        <v>0</v>
      </c>
      <c r="X258" s="77">
        <v>78400</v>
      </c>
      <c r="Y258" s="77">
        <v>78400</v>
      </c>
      <c r="Z258" s="77">
        <v>78400</v>
      </c>
      <c r="AA258" s="77">
        <v>78400</v>
      </c>
    </row>
    <row r="259" spans="1:27" ht="15" customHeight="1" x14ac:dyDescent="0.25">
      <c r="A259" s="74" t="s">
        <v>239</v>
      </c>
      <c r="B259" s="75" t="s">
        <v>240</v>
      </c>
      <c r="C259" s="76" t="s">
        <v>205</v>
      </c>
      <c r="D259" s="69" t="s">
        <v>263</v>
      </c>
      <c r="E259" s="74" t="s">
        <v>43</v>
      </c>
      <c r="F259" s="74" t="s">
        <v>43</v>
      </c>
      <c r="G259" s="74" t="s">
        <v>43</v>
      </c>
      <c r="H259" s="74" t="s">
        <v>135</v>
      </c>
      <c r="I259" s="74" t="s">
        <v>140</v>
      </c>
      <c r="J259" s="74"/>
      <c r="K259" s="74"/>
      <c r="L259" s="74"/>
      <c r="M259" s="74" t="s">
        <v>38</v>
      </c>
      <c r="N259" s="74" t="s">
        <v>39</v>
      </c>
      <c r="O259" s="74" t="s">
        <v>40</v>
      </c>
      <c r="P259" s="75" t="s">
        <v>159</v>
      </c>
      <c r="Q259" s="77">
        <v>31000000</v>
      </c>
      <c r="R259" s="77">
        <v>0</v>
      </c>
      <c r="S259" s="77">
        <v>0</v>
      </c>
      <c r="T259" s="77">
        <v>31000000</v>
      </c>
      <c r="U259" s="77">
        <v>0</v>
      </c>
      <c r="V259" s="77">
        <v>31000000</v>
      </c>
      <c r="W259" s="77">
        <v>0</v>
      </c>
      <c r="X259" s="77">
        <v>31000000</v>
      </c>
      <c r="Y259" s="77">
        <v>11869805</v>
      </c>
      <c r="Z259" s="77">
        <v>11869805</v>
      </c>
      <c r="AA259" s="77">
        <v>11869805</v>
      </c>
    </row>
    <row r="260" spans="1:27" ht="15" customHeight="1" x14ac:dyDescent="0.25">
      <c r="A260" s="74" t="s">
        <v>239</v>
      </c>
      <c r="B260" s="75" t="s">
        <v>240</v>
      </c>
      <c r="C260" s="76" t="s">
        <v>208</v>
      </c>
      <c r="D260" s="69" t="s">
        <v>263</v>
      </c>
      <c r="E260" s="74" t="s">
        <v>43</v>
      </c>
      <c r="F260" s="74" t="s">
        <v>43</v>
      </c>
      <c r="G260" s="74" t="s">
        <v>43</v>
      </c>
      <c r="H260" s="74" t="s">
        <v>139</v>
      </c>
      <c r="I260" s="74" t="s">
        <v>131</v>
      </c>
      <c r="J260" s="74"/>
      <c r="K260" s="74"/>
      <c r="L260" s="74"/>
      <c r="M260" s="74" t="s">
        <v>38</v>
      </c>
      <c r="N260" s="74" t="s">
        <v>39</v>
      </c>
      <c r="O260" s="74" t="s">
        <v>40</v>
      </c>
      <c r="P260" s="75" t="s">
        <v>163</v>
      </c>
      <c r="Q260" s="77">
        <v>2200000</v>
      </c>
      <c r="R260" s="77">
        <v>0</v>
      </c>
      <c r="S260" s="77">
        <v>0</v>
      </c>
      <c r="T260" s="77">
        <v>2200000</v>
      </c>
      <c r="U260" s="77">
        <v>0</v>
      </c>
      <c r="V260" s="77">
        <v>2200000</v>
      </c>
      <c r="W260" s="77">
        <v>0</v>
      </c>
      <c r="X260" s="77">
        <v>2200000</v>
      </c>
      <c r="Y260" s="77">
        <v>1187226</v>
      </c>
      <c r="Z260" s="77">
        <v>1187226</v>
      </c>
      <c r="AA260" s="77">
        <v>1187226</v>
      </c>
    </row>
    <row r="261" spans="1:27" ht="15" customHeight="1" x14ac:dyDescent="0.25">
      <c r="A261" s="74" t="s">
        <v>239</v>
      </c>
      <c r="B261" s="75" t="s">
        <v>240</v>
      </c>
      <c r="C261" s="76" t="s">
        <v>209</v>
      </c>
      <c r="D261" s="69" t="s">
        <v>263</v>
      </c>
      <c r="E261" s="74" t="s">
        <v>43</v>
      </c>
      <c r="F261" s="74" t="s">
        <v>43</v>
      </c>
      <c r="G261" s="74" t="s">
        <v>43</v>
      </c>
      <c r="H261" s="74" t="s">
        <v>140</v>
      </c>
      <c r="I261" s="74" t="s">
        <v>131</v>
      </c>
      <c r="J261" s="74"/>
      <c r="K261" s="74"/>
      <c r="L261" s="74"/>
      <c r="M261" s="74" t="s">
        <v>38</v>
      </c>
      <c r="N261" s="74" t="s">
        <v>39</v>
      </c>
      <c r="O261" s="74" t="s">
        <v>40</v>
      </c>
      <c r="P261" s="75" t="s">
        <v>164</v>
      </c>
      <c r="Q261" s="77">
        <v>200000</v>
      </c>
      <c r="R261" s="77">
        <v>0</v>
      </c>
      <c r="S261" s="77">
        <v>0</v>
      </c>
      <c r="T261" s="77">
        <v>200000</v>
      </c>
      <c r="U261" s="77">
        <v>0</v>
      </c>
      <c r="V261" s="77">
        <v>200000</v>
      </c>
      <c r="W261" s="77">
        <v>0</v>
      </c>
      <c r="X261" s="77">
        <v>200000</v>
      </c>
      <c r="Y261" s="77">
        <v>143602</v>
      </c>
      <c r="Z261" s="77">
        <v>143602</v>
      </c>
      <c r="AA261" s="77">
        <v>143602</v>
      </c>
    </row>
    <row r="262" spans="1:27" ht="15" customHeight="1" x14ac:dyDescent="0.25">
      <c r="A262" s="74" t="s">
        <v>239</v>
      </c>
      <c r="B262" s="75" t="s">
        <v>240</v>
      </c>
      <c r="C262" s="76" t="s">
        <v>210</v>
      </c>
      <c r="D262" s="69" t="s">
        <v>263</v>
      </c>
      <c r="E262" s="74" t="s">
        <v>43</v>
      </c>
      <c r="F262" s="74" t="s">
        <v>43</v>
      </c>
      <c r="G262" s="74" t="s">
        <v>43</v>
      </c>
      <c r="H262" s="74" t="s">
        <v>142</v>
      </c>
      <c r="I262" s="74"/>
      <c r="J262" s="74"/>
      <c r="K262" s="74"/>
      <c r="L262" s="74"/>
      <c r="M262" s="74" t="s">
        <v>38</v>
      </c>
      <c r="N262" s="74" t="s">
        <v>39</v>
      </c>
      <c r="O262" s="74" t="s">
        <v>40</v>
      </c>
      <c r="P262" s="75" t="s">
        <v>165</v>
      </c>
      <c r="Q262" s="77">
        <v>0</v>
      </c>
      <c r="R262" s="77">
        <v>645800</v>
      </c>
      <c r="S262" s="77">
        <v>0</v>
      </c>
      <c r="T262" s="77">
        <v>645800</v>
      </c>
      <c r="U262" s="77">
        <v>0</v>
      </c>
      <c r="V262" s="77">
        <v>645800</v>
      </c>
      <c r="W262" s="77">
        <v>0</v>
      </c>
      <c r="X262" s="77">
        <v>645800</v>
      </c>
      <c r="Y262" s="77">
        <v>645800</v>
      </c>
      <c r="Z262" s="77">
        <v>645800</v>
      </c>
      <c r="AA262" s="77">
        <v>645800</v>
      </c>
    </row>
    <row r="263" spans="1:27" ht="15" customHeight="1" x14ac:dyDescent="0.25">
      <c r="A263" s="74" t="s">
        <v>239</v>
      </c>
      <c r="B263" s="75" t="s">
        <v>240</v>
      </c>
      <c r="C263" s="76" t="s">
        <v>213</v>
      </c>
      <c r="D263" s="69" t="s">
        <v>263</v>
      </c>
      <c r="E263" s="74" t="s">
        <v>63</v>
      </c>
      <c r="F263" s="74" t="s">
        <v>37</v>
      </c>
      <c r="G263" s="74" t="s">
        <v>43</v>
      </c>
      <c r="H263" s="74" t="s">
        <v>57</v>
      </c>
      <c r="I263" s="74"/>
      <c r="J263" s="74"/>
      <c r="K263" s="74"/>
      <c r="L263" s="74"/>
      <c r="M263" s="74" t="s">
        <v>38</v>
      </c>
      <c r="N263" s="74" t="s">
        <v>39</v>
      </c>
      <c r="O263" s="74" t="s">
        <v>40</v>
      </c>
      <c r="P263" s="75" t="s">
        <v>168</v>
      </c>
      <c r="Q263" s="77">
        <v>0</v>
      </c>
      <c r="R263" s="77">
        <v>5875819</v>
      </c>
      <c r="S263" s="77">
        <v>0</v>
      </c>
      <c r="T263" s="77">
        <v>5875819</v>
      </c>
      <c r="U263" s="77">
        <v>0</v>
      </c>
      <c r="V263" s="77">
        <v>5875819</v>
      </c>
      <c r="W263" s="77">
        <v>0</v>
      </c>
      <c r="X263" s="77">
        <v>5875819</v>
      </c>
      <c r="Y263" s="77">
        <v>5875819</v>
      </c>
      <c r="Z263" s="77">
        <v>5875819</v>
      </c>
      <c r="AA263" s="77">
        <v>5875819</v>
      </c>
    </row>
    <row r="264" spans="1:27" ht="15" customHeight="1" x14ac:dyDescent="0.25">
      <c r="A264" s="74" t="s">
        <v>239</v>
      </c>
      <c r="B264" s="75" t="s">
        <v>240</v>
      </c>
      <c r="C264" s="76" t="s">
        <v>214</v>
      </c>
      <c r="D264" s="69" t="s">
        <v>263</v>
      </c>
      <c r="E264" s="74" t="s">
        <v>63</v>
      </c>
      <c r="F264" s="74" t="s">
        <v>37</v>
      </c>
      <c r="G264" s="74" t="s">
        <v>43</v>
      </c>
      <c r="H264" s="74" t="s">
        <v>129</v>
      </c>
      <c r="I264" s="74"/>
      <c r="J264" s="74"/>
      <c r="K264" s="74"/>
      <c r="L264" s="74"/>
      <c r="M264" s="74" t="s">
        <v>50</v>
      </c>
      <c r="N264" s="74" t="s">
        <v>51</v>
      </c>
      <c r="O264" s="74" t="s">
        <v>40</v>
      </c>
      <c r="P264" s="75" t="s">
        <v>169</v>
      </c>
      <c r="Q264" s="77">
        <v>1230000</v>
      </c>
      <c r="R264" s="77">
        <v>0</v>
      </c>
      <c r="S264" s="77">
        <v>0</v>
      </c>
      <c r="T264" s="77">
        <v>1230000</v>
      </c>
      <c r="U264" s="77">
        <v>0</v>
      </c>
      <c r="V264" s="77">
        <v>1230000</v>
      </c>
      <c r="W264" s="77">
        <v>0</v>
      </c>
      <c r="X264" s="77">
        <v>1230000</v>
      </c>
      <c r="Y264" s="77">
        <v>525000</v>
      </c>
      <c r="Z264" s="77">
        <v>525000</v>
      </c>
      <c r="AA264" s="77">
        <v>525000</v>
      </c>
    </row>
    <row r="265" spans="1:27" ht="15" customHeight="1" x14ac:dyDescent="0.25">
      <c r="A265" s="74" t="s">
        <v>241</v>
      </c>
      <c r="B265" s="75" t="s">
        <v>242</v>
      </c>
      <c r="C265" s="76" t="s">
        <v>183</v>
      </c>
      <c r="D265" s="69" t="s">
        <v>263</v>
      </c>
      <c r="E265" s="74" t="s">
        <v>37</v>
      </c>
      <c r="F265" s="74" t="s">
        <v>37</v>
      </c>
      <c r="G265" s="74" t="s">
        <v>37</v>
      </c>
      <c r="H265" s="74" t="s">
        <v>57</v>
      </c>
      <c r="I265" s="74" t="s">
        <v>57</v>
      </c>
      <c r="J265" s="74"/>
      <c r="K265" s="74"/>
      <c r="L265" s="74"/>
      <c r="M265" s="74" t="s">
        <v>38</v>
      </c>
      <c r="N265" s="74" t="s">
        <v>39</v>
      </c>
      <c r="O265" s="74" t="s">
        <v>40</v>
      </c>
      <c r="P265" s="75" t="s">
        <v>128</v>
      </c>
      <c r="Q265" s="77">
        <v>582095000</v>
      </c>
      <c r="R265" s="77">
        <v>0</v>
      </c>
      <c r="S265" s="77">
        <v>0</v>
      </c>
      <c r="T265" s="77">
        <v>582095000</v>
      </c>
      <c r="U265" s="77">
        <v>0</v>
      </c>
      <c r="V265" s="77">
        <v>293918326</v>
      </c>
      <c r="W265" s="77">
        <v>288176674</v>
      </c>
      <c r="X265" s="77">
        <v>293918326</v>
      </c>
      <c r="Y265" s="77">
        <v>293918326</v>
      </c>
      <c r="Z265" s="77">
        <v>293918326</v>
      </c>
      <c r="AA265" s="77">
        <v>293918326</v>
      </c>
    </row>
    <row r="266" spans="1:27" ht="15" customHeight="1" x14ac:dyDescent="0.25">
      <c r="A266" s="74" t="s">
        <v>241</v>
      </c>
      <c r="B266" s="75" t="s">
        <v>242</v>
      </c>
      <c r="C266" s="76" t="s">
        <v>185</v>
      </c>
      <c r="D266" s="69" t="s">
        <v>263</v>
      </c>
      <c r="E266" s="74" t="s">
        <v>37</v>
      </c>
      <c r="F266" s="74" t="s">
        <v>37</v>
      </c>
      <c r="G266" s="74" t="s">
        <v>37</v>
      </c>
      <c r="H266" s="74" t="s">
        <v>57</v>
      </c>
      <c r="I266" s="74" t="s">
        <v>131</v>
      </c>
      <c r="J266" s="74"/>
      <c r="K266" s="74"/>
      <c r="L266" s="74"/>
      <c r="M266" s="74" t="s">
        <v>38</v>
      </c>
      <c r="N266" s="74" t="s">
        <v>39</v>
      </c>
      <c r="O266" s="74" t="s">
        <v>40</v>
      </c>
      <c r="P266" s="75" t="s">
        <v>132</v>
      </c>
      <c r="Q266" s="77">
        <v>10411000</v>
      </c>
      <c r="R266" s="77">
        <v>0</v>
      </c>
      <c r="S266" s="77">
        <v>0</v>
      </c>
      <c r="T266" s="77">
        <v>10411000</v>
      </c>
      <c r="U266" s="77">
        <v>0</v>
      </c>
      <c r="V266" s="77">
        <v>5935430</v>
      </c>
      <c r="W266" s="77">
        <v>4475570</v>
      </c>
      <c r="X266" s="77">
        <v>5935430</v>
      </c>
      <c r="Y266" s="77">
        <v>5935430</v>
      </c>
      <c r="Z266" s="77">
        <v>5935430</v>
      </c>
      <c r="AA266" s="77">
        <v>5935430</v>
      </c>
    </row>
    <row r="267" spans="1:27" ht="15" customHeight="1" x14ac:dyDescent="0.25">
      <c r="A267" s="74" t="s">
        <v>241</v>
      </c>
      <c r="B267" s="75" t="s">
        <v>242</v>
      </c>
      <c r="C267" s="76" t="s">
        <v>186</v>
      </c>
      <c r="D267" s="69" t="s">
        <v>263</v>
      </c>
      <c r="E267" s="74" t="s">
        <v>37</v>
      </c>
      <c r="F267" s="74" t="s">
        <v>37</v>
      </c>
      <c r="G267" s="74" t="s">
        <v>37</v>
      </c>
      <c r="H267" s="74" t="s">
        <v>57</v>
      </c>
      <c r="I267" s="74" t="s">
        <v>133</v>
      </c>
      <c r="J267" s="74"/>
      <c r="K267" s="74"/>
      <c r="L267" s="74"/>
      <c r="M267" s="74" t="s">
        <v>38</v>
      </c>
      <c r="N267" s="74" t="s">
        <v>39</v>
      </c>
      <c r="O267" s="74" t="s">
        <v>40</v>
      </c>
      <c r="P267" s="75" t="s">
        <v>134</v>
      </c>
      <c r="Q267" s="77">
        <v>13390000</v>
      </c>
      <c r="R267" s="77">
        <v>0</v>
      </c>
      <c r="S267" s="77">
        <v>0</v>
      </c>
      <c r="T267" s="77">
        <v>13390000</v>
      </c>
      <c r="U267" s="77">
        <v>0</v>
      </c>
      <c r="V267" s="77">
        <v>8046613</v>
      </c>
      <c r="W267" s="77">
        <v>5343387</v>
      </c>
      <c r="X267" s="77">
        <v>8046613</v>
      </c>
      <c r="Y267" s="77">
        <v>8046613</v>
      </c>
      <c r="Z267" s="77">
        <v>8046613</v>
      </c>
      <c r="AA267" s="77">
        <v>8046613</v>
      </c>
    </row>
    <row r="268" spans="1:27" ht="15" customHeight="1" x14ac:dyDescent="0.25">
      <c r="A268" s="74" t="s">
        <v>241</v>
      </c>
      <c r="B268" s="75" t="s">
        <v>242</v>
      </c>
      <c r="C268" s="76" t="s">
        <v>187</v>
      </c>
      <c r="D268" s="69" t="s">
        <v>263</v>
      </c>
      <c r="E268" s="74" t="s">
        <v>37</v>
      </c>
      <c r="F268" s="74" t="s">
        <v>37</v>
      </c>
      <c r="G268" s="74" t="s">
        <v>37</v>
      </c>
      <c r="H268" s="74" t="s">
        <v>57</v>
      </c>
      <c r="I268" s="74" t="s">
        <v>135</v>
      </c>
      <c r="J268" s="74"/>
      <c r="K268" s="74"/>
      <c r="L268" s="74"/>
      <c r="M268" s="74" t="s">
        <v>38</v>
      </c>
      <c r="N268" s="74" t="s">
        <v>39</v>
      </c>
      <c r="O268" s="74" t="s">
        <v>40</v>
      </c>
      <c r="P268" s="75" t="s">
        <v>136</v>
      </c>
      <c r="Q268" s="77">
        <v>51520000</v>
      </c>
      <c r="R268" s="77">
        <v>6802959</v>
      </c>
      <c r="S268" s="77">
        <v>0</v>
      </c>
      <c r="T268" s="77">
        <v>58322959</v>
      </c>
      <c r="U268" s="77">
        <v>0</v>
      </c>
      <c r="V268" s="77">
        <v>58322959</v>
      </c>
      <c r="W268" s="77">
        <v>0</v>
      </c>
      <c r="X268" s="77">
        <v>58322959</v>
      </c>
      <c r="Y268" s="77">
        <v>58322959</v>
      </c>
      <c r="Z268" s="77">
        <v>58322959</v>
      </c>
      <c r="AA268" s="77">
        <v>58322959</v>
      </c>
    </row>
    <row r="269" spans="1:27" ht="15" customHeight="1" x14ac:dyDescent="0.25">
      <c r="A269" s="74" t="s">
        <v>241</v>
      </c>
      <c r="B269" s="75" t="s">
        <v>242</v>
      </c>
      <c r="C269" s="76" t="s">
        <v>188</v>
      </c>
      <c r="D269" s="69" t="s">
        <v>263</v>
      </c>
      <c r="E269" s="74" t="s">
        <v>37</v>
      </c>
      <c r="F269" s="74" t="s">
        <v>37</v>
      </c>
      <c r="G269" s="74" t="s">
        <v>37</v>
      </c>
      <c r="H269" s="74" t="s">
        <v>57</v>
      </c>
      <c r="I269" s="74" t="s">
        <v>137</v>
      </c>
      <c r="J269" s="74"/>
      <c r="K269" s="74"/>
      <c r="L269" s="74"/>
      <c r="M269" s="74" t="s">
        <v>38</v>
      </c>
      <c r="N269" s="74" t="s">
        <v>39</v>
      </c>
      <c r="O269" s="74" t="s">
        <v>40</v>
      </c>
      <c r="P269" s="75" t="s">
        <v>138</v>
      </c>
      <c r="Q269" s="77">
        <v>17410700</v>
      </c>
      <c r="R269" s="77">
        <v>0</v>
      </c>
      <c r="S269" s="77">
        <v>0</v>
      </c>
      <c r="T269" s="77">
        <v>17410700</v>
      </c>
      <c r="U269" s="77">
        <v>0</v>
      </c>
      <c r="V269" s="77">
        <v>13661175</v>
      </c>
      <c r="W269" s="77">
        <v>3749525</v>
      </c>
      <c r="X269" s="77">
        <v>13661175</v>
      </c>
      <c r="Y269" s="77">
        <v>13661175</v>
      </c>
      <c r="Z269" s="77">
        <v>13661175</v>
      </c>
      <c r="AA269" s="77">
        <v>13661175</v>
      </c>
    </row>
    <row r="270" spans="1:27" ht="15" customHeight="1" x14ac:dyDescent="0.25">
      <c r="A270" s="74" t="s">
        <v>241</v>
      </c>
      <c r="B270" s="75" t="s">
        <v>242</v>
      </c>
      <c r="C270" s="76" t="s">
        <v>189</v>
      </c>
      <c r="D270" s="69" t="s">
        <v>263</v>
      </c>
      <c r="E270" s="74" t="s">
        <v>37</v>
      </c>
      <c r="F270" s="74" t="s">
        <v>37</v>
      </c>
      <c r="G270" s="74" t="s">
        <v>37</v>
      </c>
      <c r="H270" s="74" t="s">
        <v>57</v>
      </c>
      <c r="I270" s="74" t="s">
        <v>140</v>
      </c>
      <c r="J270" s="74"/>
      <c r="K270" s="74"/>
      <c r="L270" s="74"/>
      <c r="M270" s="74" t="s">
        <v>38</v>
      </c>
      <c r="N270" s="74" t="s">
        <v>39</v>
      </c>
      <c r="O270" s="74" t="s">
        <v>40</v>
      </c>
      <c r="P270" s="75" t="s">
        <v>141</v>
      </c>
      <c r="Q270" s="77">
        <v>69329000</v>
      </c>
      <c r="R270" s="77">
        <v>0</v>
      </c>
      <c r="S270" s="77">
        <v>0</v>
      </c>
      <c r="T270" s="77">
        <v>69329000</v>
      </c>
      <c r="U270" s="77">
        <v>0</v>
      </c>
      <c r="V270" s="77">
        <v>0</v>
      </c>
      <c r="W270" s="77">
        <v>69329000</v>
      </c>
      <c r="X270" s="77">
        <v>0</v>
      </c>
      <c r="Y270" s="77">
        <v>0</v>
      </c>
      <c r="Z270" s="77">
        <v>0</v>
      </c>
      <c r="AA270" s="77">
        <v>0</v>
      </c>
    </row>
    <row r="271" spans="1:27" ht="15" customHeight="1" x14ac:dyDescent="0.25">
      <c r="A271" s="74" t="s">
        <v>241</v>
      </c>
      <c r="B271" s="75" t="s">
        <v>242</v>
      </c>
      <c r="C271" s="76" t="s">
        <v>190</v>
      </c>
      <c r="D271" s="69" t="s">
        <v>263</v>
      </c>
      <c r="E271" s="74" t="s">
        <v>37</v>
      </c>
      <c r="F271" s="74" t="s">
        <v>37</v>
      </c>
      <c r="G271" s="74" t="s">
        <v>37</v>
      </c>
      <c r="H271" s="74" t="s">
        <v>57</v>
      </c>
      <c r="I271" s="74" t="s">
        <v>142</v>
      </c>
      <c r="J271" s="74"/>
      <c r="K271" s="74"/>
      <c r="L271" s="74"/>
      <c r="M271" s="74" t="s">
        <v>38</v>
      </c>
      <c r="N271" s="74" t="s">
        <v>39</v>
      </c>
      <c r="O271" s="74" t="s">
        <v>40</v>
      </c>
      <c r="P271" s="75" t="s">
        <v>143</v>
      </c>
      <c r="Q271" s="77">
        <v>28019000</v>
      </c>
      <c r="R271" s="77">
        <v>0</v>
      </c>
      <c r="S271" s="77">
        <v>0</v>
      </c>
      <c r="T271" s="77">
        <v>28019000</v>
      </c>
      <c r="U271" s="77">
        <v>0</v>
      </c>
      <c r="V271" s="77">
        <v>24149310</v>
      </c>
      <c r="W271" s="77">
        <v>3869690</v>
      </c>
      <c r="X271" s="77">
        <v>24149310</v>
      </c>
      <c r="Y271" s="77">
        <v>24149310</v>
      </c>
      <c r="Z271" s="77">
        <v>24149310</v>
      </c>
      <c r="AA271" s="77">
        <v>24149310</v>
      </c>
    </row>
    <row r="272" spans="1:27" ht="15" customHeight="1" x14ac:dyDescent="0.25">
      <c r="A272" s="74" t="s">
        <v>241</v>
      </c>
      <c r="B272" s="75" t="s">
        <v>242</v>
      </c>
      <c r="C272" s="76" t="s">
        <v>191</v>
      </c>
      <c r="D272" s="69" t="s">
        <v>263</v>
      </c>
      <c r="E272" s="74" t="s">
        <v>37</v>
      </c>
      <c r="F272" s="74" t="s">
        <v>37</v>
      </c>
      <c r="G272" s="74" t="s">
        <v>43</v>
      </c>
      <c r="H272" s="74" t="s">
        <v>57</v>
      </c>
      <c r="I272" s="74"/>
      <c r="J272" s="74"/>
      <c r="K272" s="74"/>
      <c r="L272" s="74"/>
      <c r="M272" s="74" t="s">
        <v>38</v>
      </c>
      <c r="N272" s="74" t="s">
        <v>39</v>
      </c>
      <c r="O272" s="74" t="s">
        <v>40</v>
      </c>
      <c r="P272" s="75" t="s">
        <v>144</v>
      </c>
      <c r="Q272" s="77">
        <v>74750000</v>
      </c>
      <c r="R272" s="77">
        <v>0</v>
      </c>
      <c r="S272" s="77">
        <v>0</v>
      </c>
      <c r="T272" s="77">
        <v>74750000</v>
      </c>
      <c r="U272" s="77">
        <v>0</v>
      </c>
      <c r="V272" s="77">
        <v>34314000</v>
      </c>
      <c r="W272" s="77">
        <v>40436000</v>
      </c>
      <c r="X272" s="77">
        <v>34314000</v>
      </c>
      <c r="Y272" s="77">
        <v>34314000</v>
      </c>
      <c r="Z272" s="77">
        <v>34314000</v>
      </c>
      <c r="AA272" s="77">
        <v>34314000</v>
      </c>
    </row>
    <row r="273" spans="1:27" ht="15" customHeight="1" x14ac:dyDescent="0.25">
      <c r="A273" s="74" t="s">
        <v>241</v>
      </c>
      <c r="B273" s="75" t="s">
        <v>242</v>
      </c>
      <c r="C273" s="76" t="s">
        <v>192</v>
      </c>
      <c r="D273" s="69" t="s">
        <v>263</v>
      </c>
      <c r="E273" s="74" t="s">
        <v>37</v>
      </c>
      <c r="F273" s="74" t="s">
        <v>37</v>
      </c>
      <c r="G273" s="74" t="s">
        <v>43</v>
      </c>
      <c r="H273" s="74" t="s">
        <v>60</v>
      </c>
      <c r="I273" s="74"/>
      <c r="J273" s="74"/>
      <c r="K273" s="74"/>
      <c r="L273" s="74"/>
      <c r="M273" s="74" t="s">
        <v>38</v>
      </c>
      <c r="N273" s="74" t="s">
        <v>39</v>
      </c>
      <c r="O273" s="74" t="s">
        <v>40</v>
      </c>
      <c r="P273" s="75" t="s">
        <v>145</v>
      </c>
      <c r="Q273" s="77">
        <v>52975000</v>
      </c>
      <c r="R273" s="77">
        <v>0</v>
      </c>
      <c r="S273" s="77">
        <v>0</v>
      </c>
      <c r="T273" s="77">
        <v>52975000</v>
      </c>
      <c r="U273" s="77">
        <v>0</v>
      </c>
      <c r="V273" s="77">
        <v>27992900</v>
      </c>
      <c r="W273" s="77">
        <v>24982100</v>
      </c>
      <c r="X273" s="77">
        <v>27992900</v>
      </c>
      <c r="Y273" s="77">
        <v>27992900</v>
      </c>
      <c r="Z273" s="77">
        <v>27992900</v>
      </c>
      <c r="AA273" s="77">
        <v>27992900</v>
      </c>
    </row>
    <row r="274" spans="1:27" ht="15" customHeight="1" x14ac:dyDescent="0.25">
      <c r="A274" s="74" t="s">
        <v>241</v>
      </c>
      <c r="B274" s="75" t="s">
        <v>242</v>
      </c>
      <c r="C274" s="76" t="s">
        <v>193</v>
      </c>
      <c r="D274" s="69" t="s">
        <v>263</v>
      </c>
      <c r="E274" s="74" t="s">
        <v>37</v>
      </c>
      <c r="F274" s="74" t="s">
        <v>37</v>
      </c>
      <c r="G274" s="74" t="s">
        <v>43</v>
      </c>
      <c r="H274" s="74" t="s">
        <v>131</v>
      </c>
      <c r="I274" s="74"/>
      <c r="J274" s="74"/>
      <c r="K274" s="74"/>
      <c r="L274" s="74"/>
      <c r="M274" s="74" t="s">
        <v>38</v>
      </c>
      <c r="N274" s="74" t="s">
        <v>39</v>
      </c>
      <c r="O274" s="74" t="s">
        <v>40</v>
      </c>
      <c r="P274" s="75" t="s">
        <v>146</v>
      </c>
      <c r="Q274" s="77">
        <v>28209000</v>
      </c>
      <c r="R274" s="77">
        <v>0</v>
      </c>
      <c r="S274" s="77">
        <v>0</v>
      </c>
      <c r="T274" s="77">
        <v>28209000</v>
      </c>
      <c r="U274" s="77">
        <v>0</v>
      </c>
      <c r="V274" s="77">
        <v>16737300</v>
      </c>
      <c r="W274" s="77">
        <v>11471700</v>
      </c>
      <c r="X274" s="77">
        <v>16737300</v>
      </c>
      <c r="Y274" s="77">
        <v>16737300</v>
      </c>
      <c r="Z274" s="77">
        <v>16737300</v>
      </c>
      <c r="AA274" s="77">
        <v>16737300</v>
      </c>
    </row>
    <row r="275" spans="1:27" ht="15" customHeight="1" x14ac:dyDescent="0.25">
      <c r="A275" s="74" t="s">
        <v>241</v>
      </c>
      <c r="B275" s="75" t="s">
        <v>242</v>
      </c>
      <c r="C275" s="76" t="s">
        <v>194</v>
      </c>
      <c r="D275" s="69" t="s">
        <v>263</v>
      </c>
      <c r="E275" s="74" t="s">
        <v>37</v>
      </c>
      <c r="F275" s="74" t="s">
        <v>37</v>
      </c>
      <c r="G275" s="74" t="s">
        <v>43</v>
      </c>
      <c r="H275" s="74" t="s">
        <v>133</v>
      </c>
      <c r="I275" s="74"/>
      <c r="J275" s="74"/>
      <c r="K275" s="74"/>
      <c r="L275" s="74"/>
      <c r="M275" s="74" t="s">
        <v>38</v>
      </c>
      <c r="N275" s="74" t="s">
        <v>39</v>
      </c>
      <c r="O275" s="74" t="s">
        <v>40</v>
      </c>
      <c r="P275" s="75" t="s">
        <v>147</v>
      </c>
      <c r="Q275" s="77">
        <v>6618000</v>
      </c>
      <c r="R275" s="77">
        <v>0</v>
      </c>
      <c r="S275" s="77">
        <v>0</v>
      </c>
      <c r="T275" s="77">
        <v>6618000</v>
      </c>
      <c r="U275" s="77">
        <v>0</v>
      </c>
      <c r="V275" s="77">
        <v>3606900</v>
      </c>
      <c r="W275" s="77">
        <v>3011100</v>
      </c>
      <c r="X275" s="77">
        <v>3606900</v>
      </c>
      <c r="Y275" s="77">
        <v>3606900</v>
      </c>
      <c r="Z275" s="77">
        <v>3606900</v>
      </c>
      <c r="AA275" s="77">
        <v>3606900</v>
      </c>
    </row>
    <row r="276" spans="1:27" ht="15" customHeight="1" x14ac:dyDescent="0.25">
      <c r="A276" s="74" t="s">
        <v>241</v>
      </c>
      <c r="B276" s="75" t="s">
        <v>242</v>
      </c>
      <c r="C276" s="76" t="s">
        <v>195</v>
      </c>
      <c r="D276" s="69" t="s">
        <v>263</v>
      </c>
      <c r="E276" s="74" t="s">
        <v>37</v>
      </c>
      <c r="F276" s="74" t="s">
        <v>37</v>
      </c>
      <c r="G276" s="74" t="s">
        <v>43</v>
      </c>
      <c r="H276" s="74" t="s">
        <v>135</v>
      </c>
      <c r="I276" s="74"/>
      <c r="J276" s="74"/>
      <c r="K276" s="74"/>
      <c r="L276" s="74"/>
      <c r="M276" s="74" t="s">
        <v>38</v>
      </c>
      <c r="N276" s="74" t="s">
        <v>39</v>
      </c>
      <c r="O276" s="74" t="s">
        <v>40</v>
      </c>
      <c r="P276" s="75" t="s">
        <v>148</v>
      </c>
      <c r="Q276" s="77">
        <v>21162000</v>
      </c>
      <c r="R276" s="77">
        <v>0</v>
      </c>
      <c r="S276" s="77">
        <v>0</v>
      </c>
      <c r="T276" s="77">
        <v>21162000</v>
      </c>
      <c r="U276" s="77">
        <v>0</v>
      </c>
      <c r="V276" s="77">
        <v>12555800</v>
      </c>
      <c r="W276" s="77">
        <v>8606200</v>
      </c>
      <c r="X276" s="77">
        <v>12555800</v>
      </c>
      <c r="Y276" s="77">
        <v>12555800</v>
      </c>
      <c r="Z276" s="77">
        <v>12555800</v>
      </c>
      <c r="AA276" s="77">
        <v>12555800</v>
      </c>
    </row>
    <row r="277" spans="1:27" ht="15" customHeight="1" x14ac:dyDescent="0.25">
      <c r="A277" s="74" t="s">
        <v>241</v>
      </c>
      <c r="B277" s="75" t="s">
        <v>242</v>
      </c>
      <c r="C277" s="76" t="s">
        <v>196</v>
      </c>
      <c r="D277" s="69" t="s">
        <v>263</v>
      </c>
      <c r="E277" s="74" t="s">
        <v>37</v>
      </c>
      <c r="F277" s="74" t="s">
        <v>37</v>
      </c>
      <c r="G277" s="74" t="s">
        <v>43</v>
      </c>
      <c r="H277" s="74" t="s">
        <v>137</v>
      </c>
      <c r="I277" s="74"/>
      <c r="J277" s="74"/>
      <c r="K277" s="74"/>
      <c r="L277" s="74"/>
      <c r="M277" s="74" t="s">
        <v>38</v>
      </c>
      <c r="N277" s="74" t="s">
        <v>39</v>
      </c>
      <c r="O277" s="74" t="s">
        <v>40</v>
      </c>
      <c r="P277" s="75" t="s">
        <v>149</v>
      </c>
      <c r="Q277" s="77">
        <v>14111000</v>
      </c>
      <c r="R277" s="77">
        <v>0</v>
      </c>
      <c r="S277" s="77">
        <v>0</v>
      </c>
      <c r="T277" s="77">
        <v>14111000</v>
      </c>
      <c r="U277" s="77">
        <v>0</v>
      </c>
      <c r="V277" s="77">
        <v>8372400</v>
      </c>
      <c r="W277" s="77">
        <v>5738600</v>
      </c>
      <c r="X277" s="77">
        <v>8372400</v>
      </c>
      <c r="Y277" s="77">
        <v>8372400</v>
      </c>
      <c r="Z277" s="77">
        <v>8372400</v>
      </c>
      <c r="AA277" s="77">
        <v>8372400</v>
      </c>
    </row>
    <row r="278" spans="1:27" ht="15" customHeight="1" x14ac:dyDescent="0.25">
      <c r="A278" s="74" t="s">
        <v>241</v>
      </c>
      <c r="B278" s="75" t="s">
        <v>242</v>
      </c>
      <c r="C278" s="76" t="s">
        <v>197</v>
      </c>
      <c r="D278" s="69" t="s">
        <v>263</v>
      </c>
      <c r="E278" s="74" t="s">
        <v>37</v>
      </c>
      <c r="F278" s="74" t="s">
        <v>37</v>
      </c>
      <c r="G278" s="74" t="s">
        <v>46</v>
      </c>
      <c r="H278" s="74" t="s">
        <v>57</v>
      </c>
      <c r="I278" s="74" t="s">
        <v>57</v>
      </c>
      <c r="J278" s="74"/>
      <c r="K278" s="74"/>
      <c r="L278" s="74"/>
      <c r="M278" s="74" t="s">
        <v>38</v>
      </c>
      <c r="N278" s="74" t="s">
        <v>39</v>
      </c>
      <c r="O278" s="74" t="s">
        <v>40</v>
      </c>
      <c r="P278" s="75" t="s">
        <v>150</v>
      </c>
      <c r="Q278" s="77">
        <v>19687500</v>
      </c>
      <c r="R278" s="77">
        <v>0</v>
      </c>
      <c r="S278" s="77">
        <v>0</v>
      </c>
      <c r="T278" s="77">
        <v>19687500</v>
      </c>
      <c r="U278" s="77">
        <v>0</v>
      </c>
      <c r="V278" s="77">
        <v>9622530</v>
      </c>
      <c r="W278" s="77">
        <v>10064970</v>
      </c>
      <c r="X278" s="77">
        <v>9622530</v>
      </c>
      <c r="Y278" s="77">
        <v>9622530</v>
      </c>
      <c r="Z278" s="77">
        <v>9622530</v>
      </c>
      <c r="AA278" s="77">
        <v>9622530</v>
      </c>
    </row>
    <row r="279" spans="1:27" ht="15" customHeight="1" x14ac:dyDescent="0.25">
      <c r="A279" s="74" t="s">
        <v>241</v>
      </c>
      <c r="B279" s="75" t="s">
        <v>242</v>
      </c>
      <c r="C279" s="76" t="s">
        <v>198</v>
      </c>
      <c r="D279" s="69" t="s">
        <v>263</v>
      </c>
      <c r="E279" s="74" t="s">
        <v>37</v>
      </c>
      <c r="F279" s="74" t="s">
        <v>37</v>
      </c>
      <c r="G279" s="74" t="s">
        <v>46</v>
      </c>
      <c r="H279" s="74" t="s">
        <v>57</v>
      </c>
      <c r="I279" s="74" t="s">
        <v>60</v>
      </c>
      <c r="J279" s="74"/>
      <c r="K279" s="74"/>
      <c r="L279" s="74"/>
      <c r="M279" s="74" t="s">
        <v>38</v>
      </c>
      <c r="N279" s="74" t="s">
        <v>39</v>
      </c>
      <c r="O279" s="74" t="s">
        <v>40</v>
      </c>
      <c r="P279" s="75" t="s">
        <v>151</v>
      </c>
      <c r="Q279" s="77">
        <v>0</v>
      </c>
      <c r="R279" s="77">
        <v>18076935</v>
      </c>
      <c r="S279" s="77">
        <v>0</v>
      </c>
      <c r="T279" s="77">
        <v>18076935</v>
      </c>
      <c r="U279" s="77">
        <v>0</v>
      </c>
      <c r="V279" s="77">
        <v>18076935</v>
      </c>
      <c r="W279" s="77">
        <v>0</v>
      </c>
      <c r="X279" s="77">
        <v>18076935</v>
      </c>
      <c r="Y279" s="77">
        <v>18076935</v>
      </c>
      <c r="Z279" s="77">
        <v>18076935</v>
      </c>
      <c r="AA279" s="77">
        <v>18076935</v>
      </c>
    </row>
    <row r="280" spans="1:27" ht="15" customHeight="1" x14ac:dyDescent="0.25">
      <c r="A280" s="74" t="s">
        <v>241</v>
      </c>
      <c r="B280" s="75" t="s">
        <v>242</v>
      </c>
      <c r="C280" s="76" t="s">
        <v>199</v>
      </c>
      <c r="D280" s="69" t="s">
        <v>263</v>
      </c>
      <c r="E280" s="74" t="s">
        <v>37</v>
      </c>
      <c r="F280" s="74" t="s">
        <v>37</v>
      </c>
      <c r="G280" s="74" t="s">
        <v>46</v>
      </c>
      <c r="H280" s="74" t="s">
        <v>57</v>
      </c>
      <c r="I280" s="74" t="s">
        <v>129</v>
      </c>
      <c r="J280" s="74"/>
      <c r="K280" s="74"/>
      <c r="L280" s="74"/>
      <c r="M280" s="74" t="s">
        <v>38</v>
      </c>
      <c r="N280" s="74" t="s">
        <v>39</v>
      </c>
      <c r="O280" s="74" t="s">
        <v>40</v>
      </c>
      <c r="P280" s="75" t="s">
        <v>152</v>
      </c>
      <c r="Q280" s="77">
        <v>1540980</v>
      </c>
      <c r="R280" s="77">
        <v>821000</v>
      </c>
      <c r="S280" s="77">
        <v>0</v>
      </c>
      <c r="T280" s="77">
        <v>2361980</v>
      </c>
      <c r="U280" s="77">
        <v>0</v>
      </c>
      <c r="V280" s="77">
        <v>2314994</v>
      </c>
      <c r="W280" s="77">
        <v>46986</v>
      </c>
      <c r="X280" s="77">
        <v>2314994</v>
      </c>
      <c r="Y280" s="77">
        <v>2314994</v>
      </c>
      <c r="Z280" s="77">
        <v>2314994</v>
      </c>
      <c r="AA280" s="77">
        <v>2314994</v>
      </c>
    </row>
    <row r="281" spans="1:27" ht="15" customHeight="1" x14ac:dyDescent="0.25">
      <c r="A281" s="74" t="s">
        <v>241</v>
      </c>
      <c r="B281" s="75" t="s">
        <v>242</v>
      </c>
      <c r="C281" s="76" t="s">
        <v>200</v>
      </c>
      <c r="D281" s="69" t="s">
        <v>263</v>
      </c>
      <c r="E281" s="74" t="s">
        <v>37</v>
      </c>
      <c r="F281" s="74" t="s">
        <v>37</v>
      </c>
      <c r="G281" s="74" t="s">
        <v>46</v>
      </c>
      <c r="H281" s="74" t="s">
        <v>60</v>
      </c>
      <c r="I281" s="74"/>
      <c r="J281" s="74"/>
      <c r="K281" s="74"/>
      <c r="L281" s="74"/>
      <c r="M281" s="74" t="s">
        <v>38</v>
      </c>
      <c r="N281" s="74" t="s">
        <v>39</v>
      </c>
      <c r="O281" s="74" t="s">
        <v>40</v>
      </c>
      <c r="P281" s="75" t="s">
        <v>153</v>
      </c>
      <c r="Q281" s="77">
        <v>16936290</v>
      </c>
      <c r="R281" s="77">
        <v>0</v>
      </c>
      <c r="S281" s="77">
        <v>0</v>
      </c>
      <c r="T281" s="77">
        <v>16936290</v>
      </c>
      <c r="U281" s="77">
        <v>0</v>
      </c>
      <c r="V281" s="77">
        <v>4788433</v>
      </c>
      <c r="W281" s="77">
        <v>12147857</v>
      </c>
      <c r="X281" s="77">
        <v>4788433</v>
      </c>
      <c r="Y281" s="77">
        <v>4788433</v>
      </c>
      <c r="Z281" s="77">
        <v>4788433</v>
      </c>
      <c r="AA281" s="77">
        <v>4788433</v>
      </c>
    </row>
    <row r="282" spans="1:27" ht="15" customHeight="1" x14ac:dyDescent="0.25">
      <c r="A282" s="74" t="s">
        <v>241</v>
      </c>
      <c r="B282" s="75" t="s">
        <v>242</v>
      </c>
      <c r="C282" s="76" t="s">
        <v>204</v>
      </c>
      <c r="D282" s="69" t="s">
        <v>263</v>
      </c>
      <c r="E282" s="74" t="s">
        <v>43</v>
      </c>
      <c r="F282" s="74" t="s">
        <v>43</v>
      </c>
      <c r="G282" s="74" t="s">
        <v>43</v>
      </c>
      <c r="H282" s="74" t="s">
        <v>135</v>
      </c>
      <c r="I282" s="74" t="s">
        <v>131</v>
      </c>
      <c r="J282" s="74"/>
      <c r="K282" s="74"/>
      <c r="L282" s="74"/>
      <c r="M282" s="74" t="s">
        <v>38</v>
      </c>
      <c r="N282" s="74" t="s">
        <v>39</v>
      </c>
      <c r="O282" s="74" t="s">
        <v>40</v>
      </c>
      <c r="P282" s="75" t="s">
        <v>158</v>
      </c>
      <c r="Q282" s="77">
        <v>0</v>
      </c>
      <c r="R282" s="77">
        <v>78400</v>
      </c>
      <c r="S282" s="77">
        <v>0</v>
      </c>
      <c r="T282" s="77">
        <v>78400</v>
      </c>
      <c r="U282" s="77">
        <v>0</v>
      </c>
      <c r="V282" s="77">
        <v>78400</v>
      </c>
      <c r="W282" s="77">
        <v>0</v>
      </c>
      <c r="X282" s="77">
        <v>78400</v>
      </c>
      <c r="Y282" s="77">
        <v>78400</v>
      </c>
      <c r="Z282" s="77">
        <v>78400</v>
      </c>
      <c r="AA282" s="77">
        <v>78400</v>
      </c>
    </row>
    <row r="283" spans="1:27" ht="15" customHeight="1" x14ac:dyDescent="0.25">
      <c r="A283" s="74" t="s">
        <v>241</v>
      </c>
      <c r="B283" s="75" t="s">
        <v>242</v>
      </c>
      <c r="C283" s="76" t="s">
        <v>205</v>
      </c>
      <c r="D283" s="69" t="s">
        <v>263</v>
      </c>
      <c r="E283" s="74" t="s">
        <v>43</v>
      </c>
      <c r="F283" s="74" t="s">
        <v>43</v>
      </c>
      <c r="G283" s="74" t="s">
        <v>43</v>
      </c>
      <c r="H283" s="74" t="s">
        <v>135</v>
      </c>
      <c r="I283" s="74" t="s">
        <v>140</v>
      </c>
      <c r="J283" s="74"/>
      <c r="K283" s="74"/>
      <c r="L283" s="74"/>
      <c r="M283" s="74" t="s">
        <v>38</v>
      </c>
      <c r="N283" s="74" t="s">
        <v>39</v>
      </c>
      <c r="O283" s="74" t="s">
        <v>40</v>
      </c>
      <c r="P283" s="75" t="s">
        <v>159</v>
      </c>
      <c r="Q283" s="77">
        <v>39000000</v>
      </c>
      <c r="R283" s="77">
        <v>0</v>
      </c>
      <c r="S283" s="77">
        <v>0</v>
      </c>
      <c r="T283" s="77">
        <v>39000000</v>
      </c>
      <c r="U283" s="77">
        <v>0</v>
      </c>
      <c r="V283" s="77">
        <v>39000000</v>
      </c>
      <c r="W283" s="77">
        <v>0</v>
      </c>
      <c r="X283" s="77">
        <v>15524169</v>
      </c>
      <c r="Y283" s="77">
        <v>15524169</v>
      </c>
      <c r="Z283" s="77">
        <v>15524169</v>
      </c>
      <c r="AA283" s="77">
        <v>15524169</v>
      </c>
    </row>
    <row r="284" spans="1:27" ht="15" customHeight="1" x14ac:dyDescent="0.25">
      <c r="A284" s="74" t="s">
        <v>241</v>
      </c>
      <c r="B284" s="75" t="s">
        <v>242</v>
      </c>
      <c r="C284" s="76" t="s">
        <v>208</v>
      </c>
      <c r="D284" s="69" t="s">
        <v>263</v>
      </c>
      <c r="E284" s="74" t="s">
        <v>43</v>
      </c>
      <c r="F284" s="74" t="s">
        <v>43</v>
      </c>
      <c r="G284" s="74" t="s">
        <v>43</v>
      </c>
      <c r="H284" s="74" t="s">
        <v>139</v>
      </c>
      <c r="I284" s="74" t="s">
        <v>131</v>
      </c>
      <c r="J284" s="74"/>
      <c r="K284" s="74"/>
      <c r="L284" s="74"/>
      <c r="M284" s="74" t="s">
        <v>38</v>
      </c>
      <c r="N284" s="74" t="s">
        <v>39</v>
      </c>
      <c r="O284" s="74" t="s">
        <v>40</v>
      </c>
      <c r="P284" s="75" t="s">
        <v>163</v>
      </c>
      <c r="Q284" s="77">
        <v>800000</v>
      </c>
      <c r="R284" s="77">
        <v>0</v>
      </c>
      <c r="S284" s="77">
        <v>0</v>
      </c>
      <c r="T284" s="77">
        <v>800000</v>
      </c>
      <c r="U284" s="77">
        <v>0</v>
      </c>
      <c r="V284" s="77">
        <v>800000</v>
      </c>
      <c r="W284" s="77">
        <v>0</v>
      </c>
      <c r="X284" s="77">
        <v>341450</v>
      </c>
      <c r="Y284" s="77">
        <v>341450</v>
      </c>
      <c r="Z284" s="77">
        <v>341450</v>
      </c>
      <c r="AA284" s="77">
        <v>341450</v>
      </c>
    </row>
    <row r="285" spans="1:27" ht="15" customHeight="1" x14ac:dyDescent="0.25">
      <c r="A285" s="74" t="s">
        <v>241</v>
      </c>
      <c r="B285" s="75" t="s">
        <v>242</v>
      </c>
      <c r="C285" s="76" t="s">
        <v>209</v>
      </c>
      <c r="D285" s="69" t="s">
        <v>263</v>
      </c>
      <c r="E285" s="74" t="s">
        <v>43</v>
      </c>
      <c r="F285" s="74" t="s">
        <v>43</v>
      </c>
      <c r="G285" s="74" t="s">
        <v>43</v>
      </c>
      <c r="H285" s="74" t="s">
        <v>140</v>
      </c>
      <c r="I285" s="74" t="s">
        <v>131</v>
      </c>
      <c r="J285" s="74"/>
      <c r="K285" s="74"/>
      <c r="L285" s="74"/>
      <c r="M285" s="74" t="s">
        <v>38</v>
      </c>
      <c r="N285" s="74" t="s">
        <v>39</v>
      </c>
      <c r="O285" s="74" t="s">
        <v>40</v>
      </c>
      <c r="P285" s="75" t="s">
        <v>164</v>
      </c>
      <c r="Q285" s="77">
        <v>1200000</v>
      </c>
      <c r="R285" s="77">
        <v>0</v>
      </c>
      <c r="S285" s="77">
        <v>0</v>
      </c>
      <c r="T285" s="77">
        <v>1200000</v>
      </c>
      <c r="U285" s="77">
        <v>0</v>
      </c>
      <c r="V285" s="77">
        <v>1200000</v>
      </c>
      <c r="W285" s="77">
        <v>0</v>
      </c>
      <c r="X285" s="77">
        <v>567581</v>
      </c>
      <c r="Y285" s="77">
        <v>567581</v>
      </c>
      <c r="Z285" s="77">
        <v>567581</v>
      </c>
      <c r="AA285" s="77">
        <v>567581</v>
      </c>
    </row>
    <row r="286" spans="1:27" ht="15" customHeight="1" x14ac:dyDescent="0.25">
      <c r="A286" s="74" t="s">
        <v>241</v>
      </c>
      <c r="B286" s="75" t="s">
        <v>242</v>
      </c>
      <c r="C286" s="76" t="s">
        <v>210</v>
      </c>
      <c r="D286" s="69" t="s">
        <v>263</v>
      </c>
      <c r="E286" s="74" t="s">
        <v>43</v>
      </c>
      <c r="F286" s="74" t="s">
        <v>43</v>
      </c>
      <c r="G286" s="74" t="s">
        <v>43</v>
      </c>
      <c r="H286" s="74" t="s">
        <v>142</v>
      </c>
      <c r="I286" s="74"/>
      <c r="J286" s="74"/>
      <c r="K286" s="74"/>
      <c r="L286" s="74"/>
      <c r="M286" s="74" t="s">
        <v>38</v>
      </c>
      <c r="N286" s="74" t="s">
        <v>39</v>
      </c>
      <c r="O286" s="74" t="s">
        <v>40</v>
      </c>
      <c r="P286" s="75" t="s">
        <v>165</v>
      </c>
      <c r="Q286" s="77">
        <v>0</v>
      </c>
      <c r="R286" s="77">
        <v>258320</v>
      </c>
      <c r="S286" s="77">
        <v>0</v>
      </c>
      <c r="T286" s="77">
        <v>258320</v>
      </c>
      <c r="U286" s="77">
        <v>0</v>
      </c>
      <c r="V286" s="77">
        <v>258320</v>
      </c>
      <c r="W286" s="77">
        <v>0</v>
      </c>
      <c r="X286" s="77">
        <v>258320</v>
      </c>
      <c r="Y286" s="77">
        <v>258320</v>
      </c>
      <c r="Z286" s="77">
        <v>258320</v>
      </c>
      <c r="AA286" s="77">
        <v>258320</v>
      </c>
    </row>
    <row r="287" spans="1:27" ht="15" customHeight="1" x14ac:dyDescent="0.25">
      <c r="A287" s="74" t="s">
        <v>241</v>
      </c>
      <c r="B287" s="75" t="s">
        <v>242</v>
      </c>
      <c r="C287" s="76" t="s">
        <v>211</v>
      </c>
      <c r="D287" s="69" t="s">
        <v>263</v>
      </c>
      <c r="E287" s="74" t="s">
        <v>46</v>
      </c>
      <c r="F287" s="74" t="s">
        <v>53</v>
      </c>
      <c r="G287" s="74" t="s">
        <v>43</v>
      </c>
      <c r="H287" s="74" t="s">
        <v>54</v>
      </c>
      <c r="I287" s="74" t="s">
        <v>57</v>
      </c>
      <c r="J287" s="74"/>
      <c r="K287" s="74"/>
      <c r="L287" s="74"/>
      <c r="M287" s="74" t="s">
        <v>38</v>
      </c>
      <c r="N287" s="74" t="s">
        <v>39</v>
      </c>
      <c r="O287" s="74" t="s">
        <v>40</v>
      </c>
      <c r="P287" s="75" t="s">
        <v>166</v>
      </c>
      <c r="Q287" s="77">
        <v>0</v>
      </c>
      <c r="R287" s="77">
        <v>7583764</v>
      </c>
      <c r="S287" s="77">
        <v>0</v>
      </c>
      <c r="T287" s="77">
        <v>7583764</v>
      </c>
      <c r="U287" s="77">
        <v>0</v>
      </c>
      <c r="V287" s="77">
        <v>4013974</v>
      </c>
      <c r="W287" s="77">
        <v>3569790</v>
      </c>
      <c r="X287" s="77">
        <v>4013974</v>
      </c>
      <c r="Y287" s="77">
        <v>4013974</v>
      </c>
      <c r="Z287" s="77">
        <v>4013974</v>
      </c>
      <c r="AA287" s="77">
        <v>4013974</v>
      </c>
    </row>
    <row r="288" spans="1:27" ht="15" customHeight="1" x14ac:dyDescent="0.25">
      <c r="A288" s="74" t="s">
        <v>241</v>
      </c>
      <c r="B288" s="75" t="s">
        <v>242</v>
      </c>
      <c r="C288" s="76" t="s">
        <v>212</v>
      </c>
      <c r="D288" s="69" t="s">
        <v>263</v>
      </c>
      <c r="E288" s="74" t="s">
        <v>46</v>
      </c>
      <c r="F288" s="74" t="s">
        <v>53</v>
      </c>
      <c r="G288" s="74" t="s">
        <v>43</v>
      </c>
      <c r="H288" s="74" t="s">
        <v>54</v>
      </c>
      <c r="I288" s="74" t="s">
        <v>60</v>
      </c>
      <c r="J288" s="74"/>
      <c r="K288" s="74"/>
      <c r="L288" s="74"/>
      <c r="M288" s="74" t="s">
        <v>38</v>
      </c>
      <c r="N288" s="74" t="s">
        <v>39</v>
      </c>
      <c r="O288" s="74" t="s">
        <v>40</v>
      </c>
      <c r="P288" s="75" t="s">
        <v>167</v>
      </c>
      <c r="Q288" s="77">
        <v>0</v>
      </c>
      <c r="R288" s="77">
        <v>1749560</v>
      </c>
      <c r="S288" s="77">
        <v>1749560</v>
      </c>
      <c r="T288" s="77">
        <v>0</v>
      </c>
      <c r="U288" s="77">
        <v>0</v>
      </c>
      <c r="V288" s="77">
        <v>0</v>
      </c>
      <c r="W288" s="77">
        <v>0</v>
      </c>
      <c r="X288" s="77">
        <v>0</v>
      </c>
      <c r="Y288" s="77">
        <v>0</v>
      </c>
      <c r="Z288" s="77">
        <v>0</v>
      </c>
      <c r="AA288" s="77">
        <v>0</v>
      </c>
    </row>
    <row r="289" spans="1:27" ht="15" customHeight="1" x14ac:dyDescent="0.25">
      <c r="A289" s="74" t="s">
        <v>241</v>
      </c>
      <c r="B289" s="75" t="s">
        <v>242</v>
      </c>
      <c r="C289" s="76" t="s">
        <v>213</v>
      </c>
      <c r="D289" s="69" t="s">
        <v>263</v>
      </c>
      <c r="E289" s="74" t="s">
        <v>63</v>
      </c>
      <c r="F289" s="74" t="s">
        <v>37</v>
      </c>
      <c r="G289" s="74" t="s">
        <v>43</v>
      </c>
      <c r="H289" s="74" t="s">
        <v>57</v>
      </c>
      <c r="I289" s="74"/>
      <c r="J289" s="74"/>
      <c r="K289" s="74"/>
      <c r="L289" s="74"/>
      <c r="M289" s="74" t="s">
        <v>38</v>
      </c>
      <c r="N289" s="74" t="s">
        <v>39</v>
      </c>
      <c r="O289" s="74" t="s">
        <v>40</v>
      </c>
      <c r="P289" s="75" t="s">
        <v>168</v>
      </c>
      <c r="Q289" s="77">
        <v>0</v>
      </c>
      <c r="R289" s="77">
        <v>6549000</v>
      </c>
      <c r="S289" s="77">
        <v>0</v>
      </c>
      <c r="T289" s="77">
        <v>6549000</v>
      </c>
      <c r="U289" s="77">
        <v>0</v>
      </c>
      <c r="V289" s="77">
        <v>6549000</v>
      </c>
      <c r="W289" s="77">
        <v>0</v>
      </c>
      <c r="X289" s="77">
        <v>6549000</v>
      </c>
      <c r="Y289" s="77">
        <v>6549000</v>
      </c>
      <c r="Z289" s="77">
        <v>6549000</v>
      </c>
      <c r="AA289" s="77">
        <v>6549000</v>
      </c>
    </row>
    <row r="290" spans="1:27" ht="15" customHeight="1" x14ac:dyDescent="0.25">
      <c r="A290" s="74" t="s">
        <v>241</v>
      </c>
      <c r="B290" s="75" t="s">
        <v>242</v>
      </c>
      <c r="C290" s="76" t="s">
        <v>214</v>
      </c>
      <c r="D290" s="69" t="s">
        <v>263</v>
      </c>
      <c r="E290" s="74" t="s">
        <v>63</v>
      </c>
      <c r="F290" s="74" t="s">
        <v>37</v>
      </c>
      <c r="G290" s="74" t="s">
        <v>43</v>
      </c>
      <c r="H290" s="74" t="s">
        <v>129</v>
      </c>
      <c r="I290" s="74"/>
      <c r="J290" s="74"/>
      <c r="K290" s="74"/>
      <c r="L290" s="74"/>
      <c r="M290" s="74" t="s">
        <v>50</v>
      </c>
      <c r="N290" s="74" t="s">
        <v>51</v>
      </c>
      <c r="O290" s="74" t="s">
        <v>40</v>
      </c>
      <c r="P290" s="75" t="s">
        <v>169</v>
      </c>
      <c r="Q290" s="77">
        <v>0</v>
      </c>
      <c r="R290" s="77">
        <v>6782000</v>
      </c>
      <c r="S290" s="77">
        <v>0</v>
      </c>
      <c r="T290" s="77">
        <v>6782000</v>
      </c>
      <c r="U290" s="77">
        <v>0</v>
      </c>
      <c r="V290" s="77">
        <v>6782000</v>
      </c>
      <c r="W290" s="77">
        <v>0</v>
      </c>
      <c r="X290" s="77">
        <v>5952000</v>
      </c>
      <c r="Y290" s="77">
        <v>5952000</v>
      </c>
      <c r="Z290" s="77">
        <v>5952000</v>
      </c>
      <c r="AA290" s="77">
        <v>5952000</v>
      </c>
    </row>
    <row r="291" spans="1:27" ht="15" customHeight="1" x14ac:dyDescent="0.25">
      <c r="A291" s="74" t="s">
        <v>243</v>
      </c>
      <c r="B291" s="75" t="s">
        <v>244</v>
      </c>
      <c r="C291" s="76" t="s">
        <v>183</v>
      </c>
      <c r="D291" s="69" t="s">
        <v>263</v>
      </c>
      <c r="E291" s="74" t="s">
        <v>37</v>
      </c>
      <c r="F291" s="74" t="s">
        <v>37</v>
      </c>
      <c r="G291" s="74" t="s">
        <v>37</v>
      </c>
      <c r="H291" s="74" t="s">
        <v>57</v>
      </c>
      <c r="I291" s="74" t="s">
        <v>57</v>
      </c>
      <c r="J291" s="74"/>
      <c r="K291" s="74"/>
      <c r="L291" s="74"/>
      <c r="M291" s="74" t="s">
        <v>38</v>
      </c>
      <c r="N291" s="74" t="s">
        <v>39</v>
      </c>
      <c r="O291" s="74" t="s">
        <v>40</v>
      </c>
      <c r="P291" s="75" t="s">
        <v>128</v>
      </c>
      <c r="Q291" s="77">
        <v>539265000</v>
      </c>
      <c r="R291" s="77">
        <v>0</v>
      </c>
      <c r="S291" s="77">
        <v>0</v>
      </c>
      <c r="T291" s="77">
        <v>539265000</v>
      </c>
      <c r="U291" s="77">
        <v>0</v>
      </c>
      <c r="V291" s="77">
        <v>276043979</v>
      </c>
      <c r="W291" s="77">
        <v>263221021</v>
      </c>
      <c r="X291" s="77">
        <v>276043979</v>
      </c>
      <c r="Y291" s="77">
        <v>276043979</v>
      </c>
      <c r="Z291" s="77">
        <v>276043979</v>
      </c>
      <c r="AA291" s="77">
        <v>276043979</v>
      </c>
    </row>
    <row r="292" spans="1:27" ht="15" customHeight="1" x14ac:dyDescent="0.25">
      <c r="A292" s="74" t="s">
        <v>243</v>
      </c>
      <c r="B292" s="75" t="s">
        <v>244</v>
      </c>
      <c r="C292" s="76" t="s">
        <v>185</v>
      </c>
      <c r="D292" s="69" t="s">
        <v>263</v>
      </c>
      <c r="E292" s="74" t="s">
        <v>37</v>
      </c>
      <c r="F292" s="74" t="s">
        <v>37</v>
      </c>
      <c r="G292" s="74" t="s">
        <v>37</v>
      </c>
      <c r="H292" s="74" t="s">
        <v>57</v>
      </c>
      <c r="I292" s="74" t="s">
        <v>131</v>
      </c>
      <c r="J292" s="74"/>
      <c r="K292" s="74"/>
      <c r="L292" s="74"/>
      <c r="M292" s="74" t="s">
        <v>38</v>
      </c>
      <c r="N292" s="74" t="s">
        <v>39</v>
      </c>
      <c r="O292" s="74" t="s">
        <v>40</v>
      </c>
      <c r="P292" s="75" t="s">
        <v>132</v>
      </c>
      <c r="Q292" s="77">
        <v>9855000</v>
      </c>
      <c r="R292" s="77">
        <v>0</v>
      </c>
      <c r="S292" s="77">
        <v>0</v>
      </c>
      <c r="T292" s="77">
        <v>9855000</v>
      </c>
      <c r="U292" s="77">
        <v>0</v>
      </c>
      <c r="V292" s="77">
        <v>4910058</v>
      </c>
      <c r="W292" s="77">
        <v>4944942</v>
      </c>
      <c r="X292" s="77">
        <v>4910058</v>
      </c>
      <c r="Y292" s="77">
        <v>4910058</v>
      </c>
      <c r="Z292" s="77">
        <v>4910058</v>
      </c>
      <c r="AA292" s="77">
        <v>4910058</v>
      </c>
    </row>
    <row r="293" spans="1:27" ht="15" customHeight="1" x14ac:dyDescent="0.25">
      <c r="A293" s="74" t="s">
        <v>243</v>
      </c>
      <c r="B293" s="75" t="s">
        <v>244</v>
      </c>
      <c r="C293" s="76" t="s">
        <v>186</v>
      </c>
      <c r="D293" s="69" t="s">
        <v>263</v>
      </c>
      <c r="E293" s="74" t="s">
        <v>37</v>
      </c>
      <c r="F293" s="74" t="s">
        <v>37</v>
      </c>
      <c r="G293" s="74" t="s">
        <v>37</v>
      </c>
      <c r="H293" s="74" t="s">
        <v>57</v>
      </c>
      <c r="I293" s="74" t="s">
        <v>133</v>
      </c>
      <c r="J293" s="74"/>
      <c r="K293" s="74"/>
      <c r="L293" s="74"/>
      <c r="M293" s="74" t="s">
        <v>38</v>
      </c>
      <c r="N293" s="74" t="s">
        <v>39</v>
      </c>
      <c r="O293" s="74" t="s">
        <v>40</v>
      </c>
      <c r="P293" s="75" t="s">
        <v>134</v>
      </c>
      <c r="Q293" s="77">
        <v>10803000</v>
      </c>
      <c r="R293" s="77">
        <v>0</v>
      </c>
      <c r="S293" s="77">
        <v>0</v>
      </c>
      <c r="T293" s="77">
        <v>10803000</v>
      </c>
      <c r="U293" s="77">
        <v>0</v>
      </c>
      <c r="V293" s="77">
        <v>5938104</v>
      </c>
      <c r="W293" s="77">
        <v>4864896</v>
      </c>
      <c r="X293" s="77">
        <v>5938104</v>
      </c>
      <c r="Y293" s="77">
        <v>5938104</v>
      </c>
      <c r="Z293" s="77">
        <v>5938104</v>
      </c>
      <c r="AA293" s="77">
        <v>5938104</v>
      </c>
    </row>
    <row r="294" spans="1:27" ht="15" customHeight="1" x14ac:dyDescent="0.25">
      <c r="A294" s="74" t="s">
        <v>243</v>
      </c>
      <c r="B294" s="75" t="s">
        <v>244</v>
      </c>
      <c r="C294" s="76" t="s">
        <v>187</v>
      </c>
      <c r="D294" s="69" t="s">
        <v>263</v>
      </c>
      <c r="E294" s="74" t="s">
        <v>37</v>
      </c>
      <c r="F294" s="74" t="s">
        <v>37</v>
      </c>
      <c r="G294" s="74" t="s">
        <v>37</v>
      </c>
      <c r="H294" s="74" t="s">
        <v>57</v>
      </c>
      <c r="I294" s="74" t="s">
        <v>135</v>
      </c>
      <c r="J294" s="74"/>
      <c r="K294" s="74"/>
      <c r="L294" s="74"/>
      <c r="M294" s="74" t="s">
        <v>38</v>
      </c>
      <c r="N294" s="74" t="s">
        <v>39</v>
      </c>
      <c r="O294" s="74" t="s">
        <v>40</v>
      </c>
      <c r="P294" s="75" t="s">
        <v>136</v>
      </c>
      <c r="Q294" s="77">
        <v>51859000</v>
      </c>
      <c r="R294" s="77">
        <v>2201580</v>
      </c>
      <c r="S294" s="77">
        <v>0</v>
      </c>
      <c r="T294" s="77">
        <v>54060580</v>
      </c>
      <c r="U294" s="77">
        <v>0</v>
      </c>
      <c r="V294" s="77">
        <v>54060580</v>
      </c>
      <c r="W294" s="77">
        <v>0</v>
      </c>
      <c r="X294" s="77">
        <v>54060580</v>
      </c>
      <c r="Y294" s="77">
        <v>54060580</v>
      </c>
      <c r="Z294" s="77">
        <v>54060580</v>
      </c>
      <c r="AA294" s="77">
        <v>54060580</v>
      </c>
    </row>
    <row r="295" spans="1:27" ht="15" customHeight="1" x14ac:dyDescent="0.25">
      <c r="A295" s="74" t="s">
        <v>243</v>
      </c>
      <c r="B295" s="75" t="s">
        <v>244</v>
      </c>
      <c r="C295" s="76" t="s">
        <v>188</v>
      </c>
      <c r="D295" s="69" t="s">
        <v>263</v>
      </c>
      <c r="E295" s="74" t="s">
        <v>37</v>
      </c>
      <c r="F295" s="74" t="s">
        <v>37</v>
      </c>
      <c r="G295" s="74" t="s">
        <v>37</v>
      </c>
      <c r="H295" s="74" t="s">
        <v>57</v>
      </c>
      <c r="I295" s="74" t="s">
        <v>137</v>
      </c>
      <c r="J295" s="74"/>
      <c r="K295" s="74"/>
      <c r="L295" s="74"/>
      <c r="M295" s="74" t="s">
        <v>38</v>
      </c>
      <c r="N295" s="74" t="s">
        <v>39</v>
      </c>
      <c r="O295" s="74" t="s">
        <v>40</v>
      </c>
      <c r="P295" s="75" t="s">
        <v>138</v>
      </c>
      <c r="Q295" s="77">
        <v>19814000</v>
      </c>
      <c r="R295" s="77">
        <v>0</v>
      </c>
      <c r="S295" s="77">
        <v>0</v>
      </c>
      <c r="T295" s="77">
        <v>19814000</v>
      </c>
      <c r="U295" s="77">
        <v>0</v>
      </c>
      <c r="V295" s="77">
        <v>9874186</v>
      </c>
      <c r="W295" s="77">
        <v>9939814</v>
      </c>
      <c r="X295" s="77">
        <v>9874186</v>
      </c>
      <c r="Y295" s="77">
        <v>9874186</v>
      </c>
      <c r="Z295" s="77">
        <v>9874186</v>
      </c>
      <c r="AA295" s="77">
        <v>9874186</v>
      </c>
    </row>
    <row r="296" spans="1:27" ht="15" customHeight="1" x14ac:dyDescent="0.25">
      <c r="A296" s="74" t="s">
        <v>243</v>
      </c>
      <c r="B296" s="75" t="s">
        <v>244</v>
      </c>
      <c r="C296" s="76" t="s">
        <v>189</v>
      </c>
      <c r="D296" s="69" t="s">
        <v>263</v>
      </c>
      <c r="E296" s="74" t="s">
        <v>37</v>
      </c>
      <c r="F296" s="74" t="s">
        <v>37</v>
      </c>
      <c r="G296" s="74" t="s">
        <v>37</v>
      </c>
      <c r="H296" s="74" t="s">
        <v>57</v>
      </c>
      <c r="I296" s="74" t="s">
        <v>140</v>
      </c>
      <c r="J296" s="74"/>
      <c r="K296" s="74"/>
      <c r="L296" s="74"/>
      <c r="M296" s="74" t="s">
        <v>38</v>
      </c>
      <c r="N296" s="74" t="s">
        <v>39</v>
      </c>
      <c r="O296" s="74" t="s">
        <v>40</v>
      </c>
      <c r="P296" s="75" t="s">
        <v>141</v>
      </c>
      <c r="Q296" s="77">
        <v>67255000</v>
      </c>
      <c r="R296" s="77">
        <v>0</v>
      </c>
      <c r="S296" s="77">
        <v>0</v>
      </c>
      <c r="T296" s="77">
        <v>67255000</v>
      </c>
      <c r="U296" s="77">
        <v>0</v>
      </c>
      <c r="V296" s="77">
        <v>0</v>
      </c>
      <c r="W296" s="77">
        <v>67255000</v>
      </c>
      <c r="X296" s="77">
        <v>0</v>
      </c>
      <c r="Y296" s="77">
        <v>0</v>
      </c>
      <c r="Z296" s="77">
        <v>0</v>
      </c>
      <c r="AA296" s="77">
        <v>0</v>
      </c>
    </row>
    <row r="297" spans="1:27" ht="15" customHeight="1" x14ac:dyDescent="0.25">
      <c r="A297" s="74" t="s">
        <v>243</v>
      </c>
      <c r="B297" s="75" t="s">
        <v>244</v>
      </c>
      <c r="C297" s="76" t="s">
        <v>190</v>
      </c>
      <c r="D297" s="69" t="s">
        <v>263</v>
      </c>
      <c r="E297" s="74" t="s">
        <v>37</v>
      </c>
      <c r="F297" s="74" t="s">
        <v>37</v>
      </c>
      <c r="G297" s="74" t="s">
        <v>37</v>
      </c>
      <c r="H297" s="74" t="s">
        <v>57</v>
      </c>
      <c r="I297" s="74" t="s">
        <v>142</v>
      </c>
      <c r="J297" s="74"/>
      <c r="K297" s="74"/>
      <c r="L297" s="74"/>
      <c r="M297" s="74" t="s">
        <v>38</v>
      </c>
      <c r="N297" s="74" t="s">
        <v>39</v>
      </c>
      <c r="O297" s="74" t="s">
        <v>40</v>
      </c>
      <c r="P297" s="75" t="s">
        <v>143</v>
      </c>
      <c r="Q297" s="77">
        <v>35862000</v>
      </c>
      <c r="R297" s="77">
        <v>0</v>
      </c>
      <c r="S297" s="77">
        <v>0</v>
      </c>
      <c r="T297" s="77">
        <v>35862000</v>
      </c>
      <c r="U297" s="77">
        <v>0</v>
      </c>
      <c r="V297" s="77">
        <v>13287722</v>
      </c>
      <c r="W297" s="77">
        <v>22574278</v>
      </c>
      <c r="X297" s="77">
        <v>13287722</v>
      </c>
      <c r="Y297" s="77">
        <v>13287722</v>
      </c>
      <c r="Z297" s="77">
        <v>13287722</v>
      </c>
      <c r="AA297" s="77">
        <v>13287722</v>
      </c>
    </row>
    <row r="298" spans="1:27" ht="15" customHeight="1" x14ac:dyDescent="0.25">
      <c r="A298" s="74" t="s">
        <v>243</v>
      </c>
      <c r="B298" s="75" t="s">
        <v>244</v>
      </c>
      <c r="C298" s="76" t="s">
        <v>191</v>
      </c>
      <c r="D298" s="69" t="s">
        <v>263</v>
      </c>
      <c r="E298" s="74" t="s">
        <v>37</v>
      </c>
      <c r="F298" s="74" t="s">
        <v>37</v>
      </c>
      <c r="G298" s="74" t="s">
        <v>43</v>
      </c>
      <c r="H298" s="74" t="s">
        <v>57</v>
      </c>
      <c r="I298" s="74"/>
      <c r="J298" s="74"/>
      <c r="K298" s="74"/>
      <c r="L298" s="74"/>
      <c r="M298" s="74" t="s">
        <v>38</v>
      </c>
      <c r="N298" s="74" t="s">
        <v>39</v>
      </c>
      <c r="O298" s="74" t="s">
        <v>40</v>
      </c>
      <c r="P298" s="75" t="s">
        <v>144</v>
      </c>
      <c r="Q298" s="77">
        <v>71759000</v>
      </c>
      <c r="R298" s="77">
        <v>0</v>
      </c>
      <c r="S298" s="77">
        <v>0</v>
      </c>
      <c r="T298" s="77">
        <v>71759000</v>
      </c>
      <c r="U298" s="77">
        <v>0</v>
      </c>
      <c r="V298" s="77">
        <v>31494556</v>
      </c>
      <c r="W298" s="77">
        <v>40264444</v>
      </c>
      <c r="X298" s="77">
        <v>31494556</v>
      </c>
      <c r="Y298" s="77">
        <v>31494556</v>
      </c>
      <c r="Z298" s="77">
        <v>31494556</v>
      </c>
      <c r="AA298" s="77">
        <v>31494556</v>
      </c>
    </row>
    <row r="299" spans="1:27" ht="15" customHeight="1" x14ac:dyDescent="0.25">
      <c r="A299" s="74" t="s">
        <v>243</v>
      </c>
      <c r="B299" s="75" t="s">
        <v>244</v>
      </c>
      <c r="C299" s="76" t="s">
        <v>192</v>
      </c>
      <c r="D299" s="69" t="s">
        <v>263</v>
      </c>
      <c r="E299" s="74" t="s">
        <v>37</v>
      </c>
      <c r="F299" s="74" t="s">
        <v>37</v>
      </c>
      <c r="G299" s="74" t="s">
        <v>43</v>
      </c>
      <c r="H299" s="74" t="s">
        <v>60</v>
      </c>
      <c r="I299" s="74"/>
      <c r="J299" s="74"/>
      <c r="K299" s="74"/>
      <c r="L299" s="74"/>
      <c r="M299" s="74" t="s">
        <v>38</v>
      </c>
      <c r="N299" s="74" t="s">
        <v>39</v>
      </c>
      <c r="O299" s="74" t="s">
        <v>40</v>
      </c>
      <c r="P299" s="75" t="s">
        <v>145</v>
      </c>
      <c r="Q299" s="77">
        <v>50977000</v>
      </c>
      <c r="R299" s="77">
        <v>0</v>
      </c>
      <c r="S299" s="77">
        <v>0</v>
      </c>
      <c r="T299" s="77">
        <v>50977000</v>
      </c>
      <c r="U299" s="77">
        <v>0</v>
      </c>
      <c r="V299" s="77">
        <v>25754644</v>
      </c>
      <c r="W299" s="77">
        <v>25222356</v>
      </c>
      <c r="X299" s="77">
        <v>25754644</v>
      </c>
      <c r="Y299" s="77">
        <v>25754644</v>
      </c>
      <c r="Z299" s="77">
        <v>25754644</v>
      </c>
      <c r="AA299" s="77">
        <v>25754644</v>
      </c>
    </row>
    <row r="300" spans="1:27" ht="15" customHeight="1" x14ac:dyDescent="0.25">
      <c r="A300" s="74" t="s">
        <v>243</v>
      </c>
      <c r="B300" s="75" t="s">
        <v>244</v>
      </c>
      <c r="C300" s="76" t="s">
        <v>193</v>
      </c>
      <c r="D300" s="69" t="s">
        <v>263</v>
      </c>
      <c r="E300" s="74" t="s">
        <v>37</v>
      </c>
      <c r="F300" s="74" t="s">
        <v>37</v>
      </c>
      <c r="G300" s="74" t="s">
        <v>43</v>
      </c>
      <c r="H300" s="74" t="s">
        <v>131</v>
      </c>
      <c r="I300" s="74"/>
      <c r="J300" s="74"/>
      <c r="K300" s="74"/>
      <c r="L300" s="74"/>
      <c r="M300" s="74" t="s">
        <v>38</v>
      </c>
      <c r="N300" s="74" t="s">
        <v>39</v>
      </c>
      <c r="O300" s="74" t="s">
        <v>40</v>
      </c>
      <c r="P300" s="75" t="s">
        <v>146</v>
      </c>
      <c r="Q300" s="77">
        <v>27817000</v>
      </c>
      <c r="R300" s="77">
        <v>0</v>
      </c>
      <c r="S300" s="77">
        <v>0</v>
      </c>
      <c r="T300" s="77">
        <v>27817000</v>
      </c>
      <c r="U300" s="77">
        <v>0</v>
      </c>
      <c r="V300" s="77">
        <v>15136100</v>
      </c>
      <c r="W300" s="77">
        <v>12680900</v>
      </c>
      <c r="X300" s="77">
        <v>15136100</v>
      </c>
      <c r="Y300" s="77">
        <v>15136100</v>
      </c>
      <c r="Z300" s="77">
        <v>15136100</v>
      </c>
      <c r="AA300" s="77">
        <v>15136100</v>
      </c>
    </row>
    <row r="301" spans="1:27" ht="15" customHeight="1" x14ac:dyDescent="0.25">
      <c r="A301" s="74" t="s">
        <v>243</v>
      </c>
      <c r="B301" s="75" t="s">
        <v>244</v>
      </c>
      <c r="C301" s="76" t="s">
        <v>194</v>
      </c>
      <c r="D301" s="69" t="s">
        <v>263</v>
      </c>
      <c r="E301" s="74" t="s">
        <v>37</v>
      </c>
      <c r="F301" s="74" t="s">
        <v>37</v>
      </c>
      <c r="G301" s="74" t="s">
        <v>43</v>
      </c>
      <c r="H301" s="74" t="s">
        <v>133</v>
      </c>
      <c r="I301" s="74"/>
      <c r="J301" s="74"/>
      <c r="K301" s="74"/>
      <c r="L301" s="74"/>
      <c r="M301" s="74" t="s">
        <v>38</v>
      </c>
      <c r="N301" s="74" t="s">
        <v>39</v>
      </c>
      <c r="O301" s="74" t="s">
        <v>40</v>
      </c>
      <c r="P301" s="75" t="s">
        <v>147</v>
      </c>
      <c r="Q301" s="77">
        <v>6134000</v>
      </c>
      <c r="R301" s="77">
        <v>0</v>
      </c>
      <c r="S301" s="77">
        <v>0</v>
      </c>
      <c r="T301" s="77">
        <v>6134000</v>
      </c>
      <c r="U301" s="77">
        <v>0</v>
      </c>
      <c r="V301" s="77">
        <v>3123900</v>
      </c>
      <c r="W301" s="77">
        <v>3010100</v>
      </c>
      <c r="X301" s="77">
        <v>3123900</v>
      </c>
      <c r="Y301" s="77">
        <v>3123900</v>
      </c>
      <c r="Z301" s="77">
        <v>3123900</v>
      </c>
      <c r="AA301" s="77">
        <v>3123900</v>
      </c>
    </row>
    <row r="302" spans="1:27" ht="15" customHeight="1" x14ac:dyDescent="0.25">
      <c r="A302" s="74" t="s">
        <v>243</v>
      </c>
      <c r="B302" s="75" t="s">
        <v>244</v>
      </c>
      <c r="C302" s="76" t="s">
        <v>195</v>
      </c>
      <c r="D302" s="69" t="s">
        <v>263</v>
      </c>
      <c r="E302" s="74" t="s">
        <v>37</v>
      </c>
      <c r="F302" s="74" t="s">
        <v>37</v>
      </c>
      <c r="G302" s="74" t="s">
        <v>43</v>
      </c>
      <c r="H302" s="74" t="s">
        <v>135</v>
      </c>
      <c r="I302" s="74"/>
      <c r="J302" s="74"/>
      <c r="K302" s="74"/>
      <c r="L302" s="74"/>
      <c r="M302" s="74" t="s">
        <v>38</v>
      </c>
      <c r="N302" s="74" t="s">
        <v>39</v>
      </c>
      <c r="O302" s="74" t="s">
        <v>40</v>
      </c>
      <c r="P302" s="75" t="s">
        <v>148</v>
      </c>
      <c r="Q302" s="77">
        <v>20869000</v>
      </c>
      <c r="R302" s="77">
        <v>0</v>
      </c>
      <c r="S302" s="77">
        <v>0</v>
      </c>
      <c r="T302" s="77">
        <v>20869000</v>
      </c>
      <c r="U302" s="77">
        <v>0</v>
      </c>
      <c r="V302" s="77">
        <v>11354500</v>
      </c>
      <c r="W302" s="77">
        <v>9514500</v>
      </c>
      <c r="X302" s="77">
        <v>11354500</v>
      </c>
      <c r="Y302" s="77">
        <v>11354500</v>
      </c>
      <c r="Z302" s="77">
        <v>11354500</v>
      </c>
      <c r="AA302" s="77">
        <v>11354500</v>
      </c>
    </row>
    <row r="303" spans="1:27" ht="15" customHeight="1" x14ac:dyDescent="0.25">
      <c r="A303" s="74" t="s">
        <v>243</v>
      </c>
      <c r="B303" s="75" t="s">
        <v>244</v>
      </c>
      <c r="C303" s="76" t="s">
        <v>196</v>
      </c>
      <c r="D303" s="69" t="s">
        <v>263</v>
      </c>
      <c r="E303" s="74" t="s">
        <v>37</v>
      </c>
      <c r="F303" s="74" t="s">
        <v>37</v>
      </c>
      <c r="G303" s="74" t="s">
        <v>43</v>
      </c>
      <c r="H303" s="74" t="s">
        <v>137</v>
      </c>
      <c r="I303" s="74"/>
      <c r="J303" s="74"/>
      <c r="K303" s="74"/>
      <c r="L303" s="74"/>
      <c r="M303" s="74" t="s">
        <v>38</v>
      </c>
      <c r="N303" s="74" t="s">
        <v>39</v>
      </c>
      <c r="O303" s="74" t="s">
        <v>40</v>
      </c>
      <c r="P303" s="75" t="s">
        <v>149</v>
      </c>
      <c r="Q303" s="77">
        <v>13915000</v>
      </c>
      <c r="R303" s="77">
        <v>0</v>
      </c>
      <c r="S303" s="77">
        <v>0</v>
      </c>
      <c r="T303" s="77">
        <v>13915000</v>
      </c>
      <c r="U303" s="77">
        <v>0</v>
      </c>
      <c r="V303" s="77">
        <v>7572600</v>
      </c>
      <c r="W303" s="77">
        <v>6342400</v>
      </c>
      <c r="X303" s="77">
        <v>7572600</v>
      </c>
      <c r="Y303" s="77">
        <v>7572600</v>
      </c>
      <c r="Z303" s="77">
        <v>7572600</v>
      </c>
      <c r="AA303" s="77">
        <v>7572600</v>
      </c>
    </row>
    <row r="304" spans="1:27" ht="15" customHeight="1" x14ac:dyDescent="0.25">
      <c r="A304" s="74" t="s">
        <v>243</v>
      </c>
      <c r="B304" s="75" t="s">
        <v>244</v>
      </c>
      <c r="C304" s="76" t="s">
        <v>197</v>
      </c>
      <c r="D304" s="69" t="s">
        <v>263</v>
      </c>
      <c r="E304" s="74" t="s">
        <v>37</v>
      </c>
      <c r="F304" s="74" t="s">
        <v>37</v>
      </c>
      <c r="G304" s="74" t="s">
        <v>46</v>
      </c>
      <c r="H304" s="74" t="s">
        <v>57</v>
      </c>
      <c r="I304" s="74" t="s">
        <v>57</v>
      </c>
      <c r="J304" s="74"/>
      <c r="K304" s="74"/>
      <c r="L304" s="74"/>
      <c r="M304" s="74" t="s">
        <v>38</v>
      </c>
      <c r="N304" s="74" t="s">
        <v>39</v>
      </c>
      <c r="O304" s="74" t="s">
        <v>40</v>
      </c>
      <c r="P304" s="75" t="s">
        <v>150</v>
      </c>
      <c r="Q304" s="77">
        <v>23191560</v>
      </c>
      <c r="R304" s="77">
        <v>0</v>
      </c>
      <c r="S304" s="77">
        <v>0</v>
      </c>
      <c r="T304" s="77">
        <v>23191560</v>
      </c>
      <c r="U304" s="77">
        <v>0</v>
      </c>
      <c r="V304" s="77">
        <v>11355219</v>
      </c>
      <c r="W304" s="77">
        <v>11836341</v>
      </c>
      <c r="X304" s="77">
        <v>11355219</v>
      </c>
      <c r="Y304" s="77">
        <v>11355219</v>
      </c>
      <c r="Z304" s="77">
        <v>11355219</v>
      </c>
      <c r="AA304" s="77">
        <v>11355219</v>
      </c>
    </row>
    <row r="305" spans="1:27" ht="15" customHeight="1" x14ac:dyDescent="0.25">
      <c r="A305" s="74" t="s">
        <v>243</v>
      </c>
      <c r="B305" s="75" t="s">
        <v>244</v>
      </c>
      <c r="C305" s="76" t="s">
        <v>198</v>
      </c>
      <c r="D305" s="69" t="s">
        <v>263</v>
      </c>
      <c r="E305" s="74" t="s">
        <v>37</v>
      </c>
      <c r="F305" s="74" t="s">
        <v>37</v>
      </c>
      <c r="G305" s="74" t="s">
        <v>46</v>
      </c>
      <c r="H305" s="74" t="s">
        <v>57</v>
      </c>
      <c r="I305" s="74" t="s">
        <v>60</v>
      </c>
      <c r="J305" s="74"/>
      <c r="K305" s="74"/>
      <c r="L305" s="74"/>
      <c r="M305" s="74" t="s">
        <v>38</v>
      </c>
      <c r="N305" s="74" t="s">
        <v>39</v>
      </c>
      <c r="O305" s="74" t="s">
        <v>40</v>
      </c>
      <c r="P305" s="75" t="s">
        <v>151</v>
      </c>
      <c r="Q305" s="77">
        <v>0</v>
      </c>
      <c r="R305" s="77">
        <v>758924</v>
      </c>
      <c r="S305" s="77">
        <v>0</v>
      </c>
      <c r="T305" s="77">
        <v>758924</v>
      </c>
      <c r="U305" s="77">
        <v>0</v>
      </c>
      <c r="V305" s="77">
        <v>758924</v>
      </c>
      <c r="W305" s="77">
        <v>0</v>
      </c>
      <c r="X305" s="77">
        <v>758924</v>
      </c>
      <c r="Y305" s="77">
        <v>758924</v>
      </c>
      <c r="Z305" s="77">
        <v>758924</v>
      </c>
      <c r="AA305" s="77">
        <v>758924</v>
      </c>
    </row>
    <row r="306" spans="1:27" ht="15" customHeight="1" x14ac:dyDescent="0.25">
      <c r="A306" s="74" t="s">
        <v>243</v>
      </c>
      <c r="B306" s="75" t="s">
        <v>244</v>
      </c>
      <c r="C306" s="76" t="s">
        <v>199</v>
      </c>
      <c r="D306" s="69" t="s">
        <v>263</v>
      </c>
      <c r="E306" s="74" t="s">
        <v>37</v>
      </c>
      <c r="F306" s="74" t="s">
        <v>37</v>
      </c>
      <c r="G306" s="74" t="s">
        <v>46</v>
      </c>
      <c r="H306" s="74" t="s">
        <v>57</v>
      </c>
      <c r="I306" s="74" t="s">
        <v>129</v>
      </c>
      <c r="J306" s="74"/>
      <c r="K306" s="74"/>
      <c r="L306" s="74"/>
      <c r="M306" s="74" t="s">
        <v>38</v>
      </c>
      <c r="N306" s="74" t="s">
        <v>39</v>
      </c>
      <c r="O306" s="74" t="s">
        <v>40</v>
      </c>
      <c r="P306" s="75" t="s">
        <v>152</v>
      </c>
      <c r="Q306" s="77">
        <v>1918980</v>
      </c>
      <c r="R306" s="77">
        <v>0</v>
      </c>
      <c r="S306" s="77">
        <v>0</v>
      </c>
      <c r="T306" s="77">
        <v>1918980</v>
      </c>
      <c r="U306" s="77">
        <v>0</v>
      </c>
      <c r="V306" s="77">
        <v>1036673</v>
      </c>
      <c r="W306" s="77">
        <v>882307</v>
      </c>
      <c r="X306" s="77">
        <v>1036673</v>
      </c>
      <c r="Y306" s="77">
        <v>1036673</v>
      </c>
      <c r="Z306" s="77">
        <v>1036673</v>
      </c>
      <c r="AA306" s="77">
        <v>1036673</v>
      </c>
    </row>
    <row r="307" spans="1:27" ht="15" customHeight="1" x14ac:dyDescent="0.25">
      <c r="A307" s="74" t="s">
        <v>243</v>
      </c>
      <c r="B307" s="75" t="s">
        <v>244</v>
      </c>
      <c r="C307" s="76" t="s">
        <v>200</v>
      </c>
      <c r="D307" s="69" t="s">
        <v>263</v>
      </c>
      <c r="E307" s="74" t="s">
        <v>37</v>
      </c>
      <c r="F307" s="74" t="s">
        <v>37</v>
      </c>
      <c r="G307" s="74" t="s">
        <v>46</v>
      </c>
      <c r="H307" s="74" t="s">
        <v>60</v>
      </c>
      <c r="I307" s="74"/>
      <c r="J307" s="74"/>
      <c r="K307" s="74"/>
      <c r="L307" s="74"/>
      <c r="M307" s="74" t="s">
        <v>38</v>
      </c>
      <c r="N307" s="74" t="s">
        <v>39</v>
      </c>
      <c r="O307" s="74" t="s">
        <v>40</v>
      </c>
      <c r="P307" s="75" t="s">
        <v>153</v>
      </c>
      <c r="Q307" s="77">
        <v>16936290</v>
      </c>
      <c r="R307" s="77">
        <v>0</v>
      </c>
      <c r="S307" s="77">
        <v>0</v>
      </c>
      <c r="T307" s="77">
        <v>16936290</v>
      </c>
      <c r="U307" s="77">
        <v>0</v>
      </c>
      <c r="V307" s="77">
        <v>14129802</v>
      </c>
      <c r="W307" s="77">
        <v>2806488</v>
      </c>
      <c r="X307" s="77">
        <v>14129802</v>
      </c>
      <c r="Y307" s="77">
        <v>14129802</v>
      </c>
      <c r="Z307" s="77">
        <v>14129802</v>
      </c>
      <c r="AA307" s="77">
        <v>14129802</v>
      </c>
    </row>
    <row r="308" spans="1:27" ht="15" customHeight="1" x14ac:dyDescent="0.25">
      <c r="A308" s="74" t="s">
        <v>243</v>
      </c>
      <c r="B308" s="75" t="s">
        <v>244</v>
      </c>
      <c r="C308" s="76" t="s">
        <v>201</v>
      </c>
      <c r="D308" s="69" t="s">
        <v>263</v>
      </c>
      <c r="E308" s="74" t="s">
        <v>37</v>
      </c>
      <c r="F308" s="74" t="s">
        <v>37</v>
      </c>
      <c r="G308" s="74" t="s">
        <v>46</v>
      </c>
      <c r="H308" s="74" t="s">
        <v>154</v>
      </c>
      <c r="I308" s="74"/>
      <c r="J308" s="74"/>
      <c r="K308" s="74"/>
      <c r="L308" s="74"/>
      <c r="M308" s="74" t="s">
        <v>38</v>
      </c>
      <c r="N308" s="74" t="s">
        <v>39</v>
      </c>
      <c r="O308" s="74" t="s">
        <v>40</v>
      </c>
      <c r="P308" s="75" t="s">
        <v>155</v>
      </c>
      <c r="Q308" s="77">
        <v>2697030</v>
      </c>
      <c r="R308" s="77">
        <v>0</v>
      </c>
      <c r="S308" s="77">
        <v>0</v>
      </c>
      <c r="T308" s="77">
        <v>2697030</v>
      </c>
      <c r="U308" s="77">
        <v>0</v>
      </c>
      <c r="V308" s="77">
        <v>2667462</v>
      </c>
      <c r="W308" s="77">
        <v>29568</v>
      </c>
      <c r="X308" s="77">
        <v>2667462</v>
      </c>
      <c r="Y308" s="77">
        <v>2667462</v>
      </c>
      <c r="Z308" s="77">
        <v>2667462</v>
      </c>
      <c r="AA308" s="77">
        <v>2667462</v>
      </c>
    </row>
    <row r="309" spans="1:27" ht="15" customHeight="1" x14ac:dyDescent="0.25">
      <c r="A309" s="74" t="s">
        <v>243</v>
      </c>
      <c r="B309" s="75" t="s">
        <v>244</v>
      </c>
      <c r="C309" s="76" t="s">
        <v>204</v>
      </c>
      <c r="D309" s="69" t="s">
        <v>263</v>
      </c>
      <c r="E309" s="74" t="s">
        <v>43</v>
      </c>
      <c r="F309" s="74" t="s">
        <v>43</v>
      </c>
      <c r="G309" s="74" t="s">
        <v>43</v>
      </c>
      <c r="H309" s="74" t="s">
        <v>135</v>
      </c>
      <c r="I309" s="74" t="s">
        <v>131</v>
      </c>
      <c r="J309" s="74"/>
      <c r="K309" s="74"/>
      <c r="L309" s="74"/>
      <c r="M309" s="74" t="s">
        <v>38</v>
      </c>
      <c r="N309" s="74" t="s">
        <v>39</v>
      </c>
      <c r="O309" s="74" t="s">
        <v>40</v>
      </c>
      <c r="P309" s="75" t="s">
        <v>158</v>
      </c>
      <c r="Q309" s="77">
        <v>0</v>
      </c>
      <c r="R309" s="77">
        <v>78400</v>
      </c>
      <c r="S309" s="77">
        <v>0</v>
      </c>
      <c r="T309" s="77">
        <v>78400</v>
      </c>
      <c r="U309" s="77">
        <v>0</v>
      </c>
      <c r="V309" s="77">
        <v>78400</v>
      </c>
      <c r="W309" s="77">
        <v>0</v>
      </c>
      <c r="X309" s="77">
        <v>78400</v>
      </c>
      <c r="Y309" s="77">
        <v>78400</v>
      </c>
      <c r="Z309" s="77">
        <v>78400</v>
      </c>
      <c r="AA309" s="77">
        <v>78400</v>
      </c>
    </row>
    <row r="310" spans="1:27" ht="15" customHeight="1" x14ac:dyDescent="0.25">
      <c r="A310" s="74" t="s">
        <v>243</v>
      </c>
      <c r="B310" s="75" t="s">
        <v>244</v>
      </c>
      <c r="C310" s="76" t="s">
        <v>205</v>
      </c>
      <c r="D310" s="69" t="s">
        <v>263</v>
      </c>
      <c r="E310" s="74" t="s">
        <v>43</v>
      </c>
      <c r="F310" s="74" t="s">
        <v>43</v>
      </c>
      <c r="G310" s="74" t="s">
        <v>43</v>
      </c>
      <c r="H310" s="74" t="s">
        <v>135</v>
      </c>
      <c r="I310" s="74" t="s">
        <v>140</v>
      </c>
      <c r="J310" s="74"/>
      <c r="K310" s="74"/>
      <c r="L310" s="74"/>
      <c r="M310" s="74" t="s">
        <v>38</v>
      </c>
      <c r="N310" s="74" t="s">
        <v>39</v>
      </c>
      <c r="O310" s="74" t="s">
        <v>40</v>
      </c>
      <c r="P310" s="75" t="s">
        <v>159</v>
      </c>
      <c r="Q310" s="77">
        <v>58000000</v>
      </c>
      <c r="R310" s="77">
        <v>0</v>
      </c>
      <c r="S310" s="77">
        <v>0</v>
      </c>
      <c r="T310" s="77">
        <v>58000000</v>
      </c>
      <c r="U310" s="77">
        <v>0</v>
      </c>
      <c r="V310" s="77">
        <v>58000000</v>
      </c>
      <c r="W310" s="77">
        <v>0</v>
      </c>
      <c r="X310" s="77">
        <v>58000000</v>
      </c>
      <c r="Y310" s="77">
        <v>23774664</v>
      </c>
      <c r="Z310" s="77">
        <v>23646556</v>
      </c>
      <c r="AA310" s="77">
        <v>23646556</v>
      </c>
    </row>
    <row r="311" spans="1:27" ht="15" customHeight="1" x14ac:dyDescent="0.25">
      <c r="A311" s="74" t="s">
        <v>243</v>
      </c>
      <c r="B311" s="75" t="s">
        <v>244</v>
      </c>
      <c r="C311" s="76" t="s">
        <v>206</v>
      </c>
      <c r="D311" s="69" t="s">
        <v>263</v>
      </c>
      <c r="E311" s="74" t="s">
        <v>43</v>
      </c>
      <c r="F311" s="74" t="s">
        <v>43</v>
      </c>
      <c r="G311" s="74" t="s">
        <v>43</v>
      </c>
      <c r="H311" s="74" t="s">
        <v>137</v>
      </c>
      <c r="I311" s="74" t="s">
        <v>57</v>
      </c>
      <c r="J311" s="74"/>
      <c r="K311" s="74"/>
      <c r="L311" s="74"/>
      <c r="M311" s="74" t="s">
        <v>38</v>
      </c>
      <c r="N311" s="74" t="s">
        <v>39</v>
      </c>
      <c r="O311" s="74" t="s">
        <v>40</v>
      </c>
      <c r="P311" s="75" t="s">
        <v>160</v>
      </c>
      <c r="Q311" s="77">
        <v>74026204</v>
      </c>
      <c r="R311" s="77">
        <v>0</v>
      </c>
      <c r="S311" s="77">
        <v>74026204</v>
      </c>
      <c r="T311" s="77">
        <v>0</v>
      </c>
      <c r="U311" s="77">
        <v>0</v>
      </c>
      <c r="V311" s="77">
        <v>0</v>
      </c>
      <c r="W311" s="77">
        <v>0</v>
      </c>
      <c r="X311" s="77">
        <v>0</v>
      </c>
      <c r="Y311" s="77">
        <v>0</v>
      </c>
      <c r="Z311" s="77">
        <v>0</v>
      </c>
      <c r="AA311" s="77">
        <v>0</v>
      </c>
    </row>
    <row r="312" spans="1:27" ht="15" customHeight="1" x14ac:dyDescent="0.25">
      <c r="A312" s="74" t="s">
        <v>243</v>
      </c>
      <c r="B312" s="75" t="s">
        <v>244</v>
      </c>
      <c r="C312" s="76" t="s">
        <v>109</v>
      </c>
      <c r="D312" s="69" t="s">
        <v>263</v>
      </c>
      <c r="E312" s="74" t="s">
        <v>43</v>
      </c>
      <c r="F312" s="74" t="s">
        <v>43</v>
      </c>
      <c r="G312" s="74" t="s">
        <v>43</v>
      </c>
      <c r="H312" s="74" t="s">
        <v>137</v>
      </c>
      <c r="I312" s="74" t="s">
        <v>60</v>
      </c>
      <c r="J312" s="74"/>
      <c r="K312" s="74"/>
      <c r="L312" s="74"/>
      <c r="M312" s="74" t="s">
        <v>38</v>
      </c>
      <c r="N312" s="74" t="s">
        <v>39</v>
      </c>
      <c r="O312" s="74" t="s">
        <v>40</v>
      </c>
      <c r="P312" s="75" t="s">
        <v>161</v>
      </c>
      <c r="Q312" s="77">
        <v>0</v>
      </c>
      <c r="R312" s="77">
        <v>74026204</v>
      </c>
      <c r="S312" s="77">
        <v>0</v>
      </c>
      <c r="T312" s="77">
        <v>74026204</v>
      </c>
      <c r="U312" s="77">
        <v>0</v>
      </c>
      <c r="V312" s="77">
        <v>74026204</v>
      </c>
      <c r="W312" s="77">
        <v>0</v>
      </c>
      <c r="X312" s="77">
        <v>35456664</v>
      </c>
      <c r="Y312" s="77">
        <v>17728332</v>
      </c>
      <c r="Z312" s="77">
        <v>17728332</v>
      </c>
      <c r="AA312" s="77">
        <v>17728332</v>
      </c>
    </row>
    <row r="313" spans="1:27" ht="15" customHeight="1" x14ac:dyDescent="0.25">
      <c r="A313" s="74" t="s">
        <v>243</v>
      </c>
      <c r="B313" s="75" t="s">
        <v>244</v>
      </c>
      <c r="C313" s="76" t="s">
        <v>109</v>
      </c>
      <c r="D313" s="69" t="s">
        <v>263</v>
      </c>
      <c r="E313" s="74" t="s">
        <v>43</v>
      </c>
      <c r="F313" s="74" t="s">
        <v>43</v>
      </c>
      <c r="G313" s="74" t="s">
        <v>43</v>
      </c>
      <c r="H313" s="74" t="s">
        <v>137</v>
      </c>
      <c r="I313" s="74" t="s">
        <v>60</v>
      </c>
      <c r="J313" s="74"/>
      <c r="K313" s="74"/>
      <c r="L313" s="74"/>
      <c r="M313" s="74" t="s">
        <v>50</v>
      </c>
      <c r="N313" s="74" t="s">
        <v>51</v>
      </c>
      <c r="O313" s="74" t="s">
        <v>40</v>
      </c>
      <c r="P313" s="75" t="s">
        <v>161</v>
      </c>
      <c r="Q313" s="77">
        <v>0</v>
      </c>
      <c r="R313" s="77">
        <v>18320000</v>
      </c>
      <c r="S313" s="77">
        <v>0</v>
      </c>
      <c r="T313" s="77">
        <v>18320000</v>
      </c>
      <c r="U313" s="77">
        <v>0</v>
      </c>
      <c r="V313" s="77">
        <v>18320000</v>
      </c>
      <c r="W313" s="77">
        <v>0</v>
      </c>
      <c r="X313" s="77">
        <v>15572000</v>
      </c>
      <c r="Y313" s="77">
        <v>7328000</v>
      </c>
      <c r="Z313" s="77">
        <v>7328000</v>
      </c>
      <c r="AA313" s="77">
        <v>7328000</v>
      </c>
    </row>
    <row r="314" spans="1:27" ht="15" customHeight="1" x14ac:dyDescent="0.25">
      <c r="A314" s="74" t="s">
        <v>243</v>
      </c>
      <c r="B314" s="75" t="s">
        <v>244</v>
      </c>
      <c r="C314" s="76" t="s">
        <v>208</v>
      </c>
      <c r="D314" s="69" t="s">
        <v>263</v>
      </c>
      <c r="E314" s="74" t="s">
        <v>43</v>
      </c>
      <c r="F314" s="74" t="s">
        <v>43</v>
      </c>
      <c r="G314" s="74" t="s">
        <v>43</v>
      </c>
      <c r="H314" s="74" t="s">
        <v>139</v>
      </c>
      <c r="I314" s="74" t="s">
        <v>131</v>
      </c>
      <c r="J314" s="74"/>
      <c r="K314" s="74"/>
      <c r="L314" s="74"/>
      <c r="M314" s="74" t="s">
        <v>38</v>
      </c>
      <c r="N314" s="74" t="s">
        <v>39</v>
      </c>
      <c r="O314" s="74" t="s">
        <v>40</v>
      </c>
      <c r="P314" s="75" t="s">
        <v>163</v>
      </c>
      <c r="Q314" s="77">
        <v>800000</v>
      </c>
      <c r="R314" s="77">
        <v>0</v>
      </c>
      <c r="S314" s="77">
        <v>0</v>
      </c>
      <c r="T314" s="77">
        <v>800000</v>
      </c>
      <c r="U314" s="77">
        <v>0</v>
      </c>
      <c r="V314" s="77">
        <v>800000</v>
      </c>
      <c r="W314" s="77">
        <v>0</v>
      </c>
      <c r="X314" s="77">
        <v>800000</v>
      </c>
      <c r="Y314" s="77">
        <v>315180</v>
      </c>
      <c r="Z314" s="77">
        <v>315180</v>
      </c>
      <c r="AA314" s="77">
        <v>315180</v>
      </c>
    </row>
    <row r="315" spans="1:27" ht="15" customHeight="1" x14ac:dyDescent="0.25">
      <c r="A315" s="74" t="s">
        <v>243</v>
      </c>
      <c r="B315" s="75" t="s">
        <v>244</v>
      </c>
      <c r="C315" s="76" t="s">
        <v>209</v>
      </c>
      <c r="D315" s="69" t="s">
        <v>263</v>
      </c>
      <c r="E315" s="74" t="s">
        <v>43</v>
      </c>
      <c r="F315" s="74" t="s">
        <v>43</v>
      </c>
      <c r="G315" s="74" t="s">
        <v>43</v>
      </c>
      <c r="H315" s="74" t="s">
        <v>140</v>
      </c>
      <c r="I315" s="74" t="s">
        <v>131</v>
      </c>
      <c r="J315" s="74"/>
      <c r="K315" s="74"/>
      <c r="L315" s="74"/>
      <c r="M315" s="74" t="s">
        <v>38</v>
      </c>
      <c r="N315" s="74" t="s">
        <v>39</v>
      </c>
      <c r="O315" s="74" t="s">
        <v>40</v>
      </c>
      <c r="P315" s="75" t="s">
        <v>164</v>
      </c>
      <c r="Q315" s="77">
        <v>300000</v>
      </c>
      <c r="R315" s="77">
        <v>0</v>
      </c>
      <c r="S315" s="77">
        <v>0</v>
      </c>
      <c r="T315" s="77">
        <v>300000</v>
      </c>
      <c r="U315" s="77">
        <v>0</v>
      </c>
      <c r="V315" s="77">
        <v>300000</v>
      </c>
      <c r="W315" s="77">
        <v>0</v>
      </c>
      <c r="X315" s="77">
        <v>300000</v>
      </c>
      <c r="Y315" s="77">
        <v>300000</v>
      </c>
      <c r="Z315" s="77">
        <v>300000</v>
      </c>
      <c r="AA315" s="77">
        <v>300000</v>
      </c>
    </row>
    <row r="316" spans="1:27" ht="15" customHeight="1" x14ac:dyDescent="0.25">
      <c r="A316" s="74" t="s">
        <v>243</v>
      </c>
      <c r="B316" s="75" t="s">
        <v>244</v>
      </c>
      <c r="C316" s="76" t="s">
        <v>210</v>
      </c>
      <c r="D316" s="69" t="s">
        <v>263</v>
      </c>
      <c r="E316" s="74" t="s">
        <v>43</v>
      </c>
      <c r="F316" s="74" t="s">
        <v>43</v>
      </c>
      <c r="G316" s="74" t="s">
        <v>43</v>
      </c>
      <c r="H316" s="74" t="s">
        <v>142</v>
      </c>
      <c r="I316" s="74"/>
      <c r="J316" s="74"/>
      <c r="K316" s="74"/>
      <c r="L316" s="74"/>
      <c r="M316" s="74" t="s">
        <v>38</v>
      </c>
      <c r="N316" s="74" t="s">
        <v>39</v>
      </c>
      <c r="O316" s="74" t="s">
        <v>40</v>
      </c>
      <c r="P316" s="75" t="s">
        <v>165</v>
      </c>
      <c r="Q316" s="77">
        <v>0</v>
      </c>
      <c r="R316" s="77">
        <v>258320</v>
      </c>
      <c r="S316" s="77">
        <v>0</v>
      </c>
      <c r="T316" s="77">
        <v>258320</v>
      </c>
      <c r="U316" s="77">
        <v>0</v>
      </c>
      <c r="V316" s="77">
        <v>258320</v>
      </c>
      <c r="W316" s="77">
        <v>0</v>
      </c>
      <c r="X316" s="77">
        <v>258320</v>
      </c>
      <c r="Y316" s="77">
        <v>258320</v>
      </c>
      <c r="Z316" s="77">
        <v>258320</v>
      </c>
      <c r="AA316" s="77">
        <v>258320</v>
      </c>
    </row>
    <row r="317" spans="1:27" ht="15" customHeight="1" x14ac:dyDescent="0.25">
      <c r="A317" s="74" t="s">
        <v>243</v>
      </c>
      <c r="B317" s="75" t="s">
        <v>244</v>
      </c>
      <c r="C317" s="76" t="s">
        <v>211</v>
      </c>
      <c r="D317" s="69" t="s">
        <v>263</v>
      </c>
      <c r="E317" s="74" t="s">
        <v>46</v>
      </c>
      <c r="F317" s="74" t="s">
        <v>53</v>
      </c>
      <c r="G317" s="74" t="s">
        <v>43</v>
      </c>
      <c r="H317" s="74" t="s">
        <v>54</v>
      </c>
      <c r="I317" s="74" t="s">
        <v>57</v>
      </c>
      <c r="J317" s="74"/>
      <c r="K317" s="74"/>
      <c r="L317" s="74"/>
      <c r="M317" s="74" t="s">
        <v>38</v>
      </c>
      <c r="N317" s="74" t="s">
        <v>39</v>
      </c>
      <c r="O317" s="74" t="s">
        <v>40</v>
      </c>
      <c r="P317" s="75" t="s">
        <v>166</v>
      </c>
      <c r="Q317" s="77">
        <v>0</v>
      </c>
      <c r="R317" s="77">
        <v>428285</v>
      </c>
      <c r="S317" s="77">
        <v>0</v>
      </c>
      <c r="T317" s="77">
        <v>428285</v>
      </c>
      <c r="U317" s="77">
        <v>0</v>
      </c>
      <c r="V317" s="77">
        <v>428285</v>
      </c>
      <c r="W317" s="77">
        <v>0</v>
      </c>
      <c r="X317" s="77">
        <v>428285</v>
      </c>
      <c r="Y317" s="77">
        <v>428285</v>
      </c>
      <c r="Z317" s="77">
        <v>428285</v>
      </c>
      <c r="AA317" s="77">
        <v>428285</v>
      </c>
    </row>
    <row r="318" spans="1:27" ht="15" customHeight="1" x14ac:dyDescent="0.25">
      <c r="A318" s="74" t="s">
        <v>243</v>
      </c>
      <c r="B318" s="75" t="s">
        <v>244</v>
      </c>
      <c r="C318" s="76" t="s">
        <v>213</v>
      </c>
      <c r="D318" s="69" t="s">
        <v>263</v>
      </c>
      <c r="E318" s="74" t="s">
        <v>63</v>
      </c>
      <c r="F318" s="74" t="s">
        <v>37</v>
      </c>
      <c r="G318" s="74" t="s">
        <v>43</v>
      </c>
      <c r="H318" s="74" t="s">
        <v>57</v>
      </c>
      <c r="I318" s="74"/>
      <c r="J318" s="74"/>
      <c r="K318" s="74"/>
      <c r="L318" s="74"/>
      <c r="M318" s="74" t="s">
        <v>38</v>
      </c>
      <c r="N318" s="74" t="s">
        <v>39</v>
      </c>
      <c r="O318" s="74" t="s">
        <v>40</v>
      </c>
      <c r="P318" s="75" t="s">
        <v>168</v>
      </c>
      <c r="Q318" s="77">
        <v>0</v>
      </c>
      <c r="R318" s="77">
        <v>7517600</v>
      </c>
      <c r="S318" s="77">
        <v>0</v>
      </c>
      <c r="T318" s="77">
        <v>7517600</v>
      </c>
      <c r="U318" s="77">
        <v>0</v>
      </c>
      <c r="V318" s="77">
        <v>7517600</v>
      </c>
      <c r="W318" s="77">
        <v>0</v>
      </c>
      <c r="X318" s="77">
        <v>7517600</v>
      </c>
      <c r="Y318" s="77">
        <v>7517600</v>
      </c>
      <c r="Z318" s="77">
        <v>7517600</v>
      </c>
      <c r="AA318" s="77">
        <v>7517600</v>
      </c>
    </row>
    <row r="319" spans="1:27" ht="15" customHeight="1" x14ac:dyDescent="0.25">
      <c r="A319" s="74" t="s">
        <v>245</v>
      </c>
      <c r="B319" s="75" t="s">
        <v>246</v>
      </c>
      <c r="C319" s="76" t="s">
        <v>183</v>
      </c>
      <c r="D319" s="69" t="s">
        <v>263</v>
      </c>
      <c r="E319" s="74" t="s">
        <v>37</v>
      </c>
      <c r="F319" s="74" t="s">
        <v>37</v>
      </c>
      <c r="G319" s="74" t="s">
        <v>37</v>
      </c>
      <c r="H319" s="74" t="s">
        <v>57</v>
      </c>
      <c r="I319" s="74" t="s">
        <v>57</v>
      </c>
      <c r="J319" s="74"/>
      <c r="K319" s="74"/>
      <c r="L319" s="74"/>
      <c r="M319" s="74" t="s">
        <v>38</v>
      </c>
      <c r="N319" s="74" t="s">
        <v>39</v>
      </c>
      <c r="O319" s="74" t="s">
        <v>40</v>
      </c>
      <c r="P319" s="75" t="s">
        <v>128</v>
      </c>
      <c r="Q319" s="77">
        <v>556738000</v>
      </c>
      <c r="R319" s="77">
        <v>0</v>
      </c>
      <c r="S319" s="77">
        <v>0</v>
      </c>
      <c r="T319" s="77">
        <v>556738000</v>
      </c>
      <c r="U319" s="77">
        <v>0</v>
      </c>
      <c r="V319" s="77">
        <v>302658223</v>
      </c>
      <c r="W319" s="77">
        <v>254079777</v>
      </c>
      <c r="X319" s="77">
        <v>302658223</v>
      </c>
      <c r="Y319" s="77">
        <v>302658223</v>
      </c>
      <c r="Z319" s="77">
        <v>302658223</v>
      </c>
      <c r="AA319" s="77">
        <v>302658223</v>
      </c>
    </row>
    <row r="320" spans="1:27" ht="15" customHeight="1" x14ac:dyDescent="0.25">
      <c r="A320" s="74" t="s">
        <v>245</v>
      </c>
      <c r="B320" s="75" t="s">
        <v>246</v>
      </c>
      <c r="C320" s="76" t="s">
        <v>185</v>
      </c>
      <c r="D320" s="69" t="s">
        <v>263</v>
      </c>
      <c r="E320" s="74" t="s">
        <v>37</v>
      </c>
      <c r="F320" s="74" t="s">
        <v>37</v>
      </c>
      <c r="G320" s="74" t="s">
        <v>37</v>
      </c>
      <c r="H320" s="74" t="s">
        <v>57</v>
      </c>
      <c r="I320" s="74" t="s">
        <v>131</v>
      </c>
      <c r="J320" s="74"/>
      <c r="K320" s="74"/>
      <c r="L320" s="74"/>
      <c r="M320" s="74" t="s">
        <v>38</v>
      </c>
      <c r="N320" s="74" t="s">
        <v>39</v>
      </c>
      <c r="O320" s="74" t="s">
        <v>40</v>
      </c>
      <c r="P320" s="75" t="s">
        <v>132</v>
      </c>
      <c r="Q320" s="77">
        <v>8645000</v>
      </c>
      <c r="R320" s="77">
        <v>0</v>
      </c>
      <c r="S320" s="77">
        <v>0</v>
      </c>
      <c r="T320" s="77">
        <v>8645000</v>
      </c>
      <c r="U320" s="77">
        <v>0</v>
      </c>
      <c r="V320" s="77">
        <v>5087342</v>
      </c>
      <c r="W320" s="77">
        <v>3557658</v>
      </c>
      <c r="X320" s="77">
        <v>5087342</v>
      </c>
      <c r="Y320" s="77">
        <v>5087342</v>
      </c>
      <c r="Z320" s="77">
        <v>5087342</v>
      </c>
      <c r="AA320" s="77">
        <v>5087342</v>
      </c>
    </row>
    <row r="321" spans="1:27" ht="15" customHeight="1" x14ac:dyDescent="0.25">
      <c r="A321" s="74" t="s">
        <v>245</v>
      </c>
      <c r="B321" s="75" t="s">
        <v>246</v>
      </c>
      <c r="C321" s="76" t="s">
        <v>186</v>
      </c>
      <c r="D321" s="69" t="s">
        <v>263</v>
      </c>
      <c r="E321" s="74" t="s">
        <v>37</v>
      </c>
      <c r="F321" s="74" t="s">
        <v>37</v>
      </c>
      <c r="G321" s="74" t="s">
        <v>37</v>
      </c>
      <c r="H321" s="74" t="s">
        <v>57</v>
      </c>
      <c r="I321" s="74" t="s">
        <v>133</v>
      </c>
      <c r="J321" s="74"/>
      <c r="K321" s="74"/>
      <c r="L321" s="74"/>
      <c r="M321" s="74" t="s">
        <v>38</v>
      </c>
      <c r="N321" s="74" t="s">
        <v>39</v>
      </c>
      <c r="O321" s="74" t="s">
        <v>40</v>
      </c>
      <c r="P321" s="75" t="s">
        <v>134</v>
      </c>
      <c r="Q321" s="77">
        <v>11133000</v>
      </c>
      <c r="R321" s="77">
        <v>0</v>
      </c>
      <c r="S321" s="77">
        <v>0</v>
      </c>
      <c r="T321" s="77">
        <v>11133000</v>
      </c>
      <c r="U321" s="77">
        <v>0</v>
      </c>
      <c r="V321" s="77">
        <v>6815791</v>
      </c>
      <c r="W321" s="77">
        <v>4317209</v>
      </c>
      <c r="X321" s="77">
        <v>6815791</v>
      </c>
      <c r="Y321" s="77">
        <v>6815791</v>
      </c>
      <c r="Z321" s="77">
        <v>6815791</v>
      </c>
      <c r="AA321" s="77">
        <v>6815791</v>
      </c>
    </row>
    <row r="322" spans="1:27" ht="15" customHeight="1" x14ac:dyDescent="0.25">
      <c r="A322" s="74" t="s">
        <v>245</v>
      </c>
      <c r="B322" s="75" t="s">
        <v>246</v>
      </c>
      <c r="C322" s="76" t="s">
        <v>187</v>
      </c>
      <c r="D322" s="69" t="s">
        <v>263</v>
      </c>
      <c r="E322" s="74" t="s">
        <v>37</v>
      </c>
      <c r="F322" s="74" t="s">
        <v>37</v>
      </c>
      <c r="G322" s="74" t="s">
        <v>37</v>
      </c>
      <c r="H322" s="74" t="s">
        <v>57</v>
      </c>
      <c r="I322" s="74" t="s">
        <v>135</v>
      </c>
      <c r="J322" s="74"/>
      <c r="K322" s="74"/>
      <c r="L322" s="74"/>
      <c r="M322" s="74" t="s">
        <v>38</v>
      </c>
      <c r="N322" s="74" t="s">
        <v>39</v>
      </c>
      <c r="O322" s="74" t="s">
        <v>40</v>
      </c>
      <c r="P322" s="75" t="s">
        <v>136</v>
      </c>
      <c r="Q322" s="77">
        <v>51977000</v>
      </c>
      <c r="R322" s="77">
        <v>18246735</v>
      </c>
      <c r="S322" s="77">
        <v>10740950</v>
      </c>
      <c r="T322" s="77">
        <v>59482785</v>
      </c>
      <c r="U322" s="77">
        <v>0</v>
      </c>
      <c r="V322" s="77">
        <v>59482785</v>
      </c>
      <c r="W322" s="77">
        <v>0</v>
      </c>
      <c r="X322" s="77">
        <v>59482785</v>
      </c>
      <c r="Y322" s="77">
        <v>59482785</v>
      </c>
      <c r="Z322" s="77">
        <v>59482785</v>
      </c>
      <c r="AA322" s="77">
        <v>59482785</v>
      </c>
    </row>
    <row r="323" spans="1:27" ht="15" customHeight="1" x14ac:dyDescent="0.25">
      <c r="A323" s="74" t="s">
        <v>245</v>
      </c>
      <c r="B323" s="75" t="s">
        <v>246</v>
      </c>
      <c r="C323" s="76" t="s">
        <v>188</v>
      </c>
      <c r="D323" s="69" t="s">
        <v>263</v>
      </c>
      <c r="E323" s="74" t="s">
        <v>37</v>
      </c>
      <c r="F323" s="74" t="s">
        <v>37</v>
      </c>
      <c r="G323" s="74" t="s">
        <v>37</v>
      </c>
      <c r="H323" s="74" t="s">
        <v>57</v>
      </c>
      <c r="I323" s="74" t="s">
        <v>137</v>
      </c>
      <c r="J323" s="74"/>
      <c r="K323" s="74"/>
      <c r="L323" s="74"/>
      <c r="M323" s="74" t="s">
        <v>38</v>
      </c>
      <c r="N323" s="74" t="s">
        <v>39</v>
      </c>
      <c r="O323" s="74" t="s">
        <v>40</v>
      </c>
      <c r="P323" s="75" t="s">
        <v>138</v>
      </c>
      <c r="Q323" s="77">
        <v>18937000</v>
      </c>
      <c r="R323" s="77">
        <v>0</v>
      </c>
      <c r="S323" s="77">
        <v>0</v>
      </c>
      <c r="T323" s="77">
        <v>18937000</v>
      </c>
      <c r="U323" s="77">
        <v>0</v>
      </c>
      <c r="V323" s="77">
        <v>12087154</v>
      </c>
      <c r="W323" s="77">
        <v>6849846</v>
      </c>
      <c r="X323" s="77">
        <v>12087154</v>
      </c>
      <c r="Y323" s="77">
        <v>12087154</v>
      </c>
      <c r="Z323" s="77">
        <v>12087154</v>
      </c>
      <c r="AA323" s="77">
        <v>12087154</v>
      </c>
    </row>
    <row r="324" spans="1:27" ht="15" customHeight="1" x14ac:dyDescent="0.25">
      <c r="A324" s="74" t="s">
        <v>245</v>
      </c>
      <c r="B324" s="75" t="s">
        <v>246</v>
      </c>
      <c r="C324" s="76" t="s">
        <v>189</v>
      </c>
      <c r="D324" s="69" t="s">
        <v>263</v>
      </c>
      <c r="E324" s="74" t="s">
        <v>37</v>
      </c>
      <c r="F324" s="74" t="s">
        <v>37</v>
      </c>
      <c r="G324" s="74" t="s">
        <v>37</v>
      </c>
      <c r="H324" s="74" t="s">
        <v>57</v>
      </c>
      <c r="I324" s="74" t="s">
        <v>140</v>
      </c>
      <c r="J324" s="74"/>
      <c r="K324" s="74"/>
      <c r="L324" s="74"/>
      <c r="M324" s="74" t="s">
        <v>38</v>
      </c>
      <c r="N324" s="74" t="s">
        <v>39</v>
      </c>
      <c r="O324" s="74" t="s">
        <v>40</v>
      </c>
      <c r="P324" s="75" t="s">
        <v>141</v>
      </c>
      <c r="Q324" s="77">
        <v>67620000</v>
      </c>
      <c r="R324" s="77">
        <v>0</v>
      </c>
      <c r="S324" s="77">
        <v>0</v>
      </c>
      <c r="T324" s="77">
        <v>67620000</v>
      </c>
      <c r="U324" s="77">
        <v>0</v>
      </c>
      <c r="V324" s="77">
        <v>0</v>
      </c>
      <c r="W324" s="77">
        <v>67620000</v>
      </c>
      <c r="X324" s="77">
        <v>0</v>
      </c>
      <c r="Y324" s="77">
        <v>0</v>
      </c>
      <c r="Z324" s="77">
        <v>0</v>
      </c>
      <c r="AA324" s="77">
        <v>0</v>
      </c>
    </row>
    <row r="325" spans="1:27" ht="15" customHeight="1" x14ac:dyDescent="0.25">
      <c r="A325" s="74" t="s">
        <v>245</v>
      </c>
      <c r="B325" s="75" t="s">
        <v>246</v>
      </c>
      <c r="C325" s="76" t="s">
        <v>190</v>
      </c>
      <c r="D325" s="69" t="s">
        <v>263</v>
      </c>
      <c r="E325" s="74" t="s">
        <v>37</v>
      </c>
      <c r="F325" s="74" t="s">
        <v>37</v>
      </c>
      <c r="G325" s="74" t="s">
        <v>37</v>
      </c>
      <c r="H325" s="74" t="s">
        <v>57</v>
      </c>
      <c r="I325" s="74" t="s">
        <v>142</v>
      </c>
      <c r="J325" s="74"/>
      <c r="K325" s="74"/>
      <c r="L325" s="74"/>
      <c r="M325" s="74" t="s">
        <v>38</v>
      </c>
      <c r="N325" s="74" t="s">
        <v>39</v>
      </c>
      <c r="O325" s="74" t="s">
        <v>40</v>
      </c>
      <c r="P325" s="75" t="s">
        <v>143</v>
      </c>
      <c r="Q325" s="77">
        <v>26408000</v>
      </c>
      <c r="R325" s="77">
        <v>0</v>
      </c>
      <c r="S325" s="77">
        <v>0</v>
      </c>
      <c r="T325" s="77">
        <v>26408000</v>
      </c>
      <c r="U325" s="77">
        <v>0</v>
      </c>
      <c r="V325" s="77">
        <v>17141694</v>
      </c>
      <c r="W325" s="77">
        <v>9266306</v>
      </c>
      <c r="X325" s="77">
        <v>17141694</v>
      </c>
      <c r="Y325" s="77">
        <v>17141694</v>
      </c>
      <c r="Z325" s="77">
        <v>17141694</v>
      </c>
      <c r="AA325" s="77">
        <v>17141694</v>
      </c>
    </row>
    <row r="326" spans="1:27" ht="15" customHeight="1" x14ac:dyDescent="0.25">
      <c r="A326" s="74" t="s">
        <v>245</v>
      </c>
      <c r="B326" s="75" t="s">
        <v>246</v>
      </c>
      <c r="C326" s="76" t="s">
        <v>191</v>
      </c>
      <c r="D326" s="69" t="s">
        <v>263</v>
      </c>
      <c r="E326" s="74" t="s">
        <v>37</v>
      </c>
      <c r="F326" s="74" t="s">
        <v>37</v>
      </c>
      <c r="G326" s="74" t="s">
        <v>43</v>
      </c>
      <c r="H326" s="74" t="s">
        <v>57</v>
      </c>
      <c r="I326" s="74"/>
      <c r="J326" s="74"/>
      <c r="K326" s="74"/>
      <c r="L326" s="74"/>
      <c r="M326" s="74" t="s">
        <v>38</v>
      </c>
      <c r="N326" s="74" t="s">
        <v>39</v>
      </c>
      <c r="O326" s="74" t="s">
        <v>40</v>
      </c>
      <c r="P326" s="75" t="s">
        <v>144</v>
      </c>
      <c r="Q326" s="77">
        <v>72347000</v>
      </c>
      <c r="R326" s="77">
        <v>0</v>
      </c>
      <c r="S326" s="77">
        <v>0</v>
      </c>
      <c r="T326" s="77">
        <v>72347000</v>
      </c>
      <c r="U326" s="77">
        <v>0</v>
      </c>
      <c r="V326" s="77">
        <v>36421500</v>
      </c>
      <c r="W326" s="77">
        <v>35925500</v>
      </c>
      <c r="X326" s="77">
        <v>36421500</v>
      </c>
      <c r="Y326" s="77">
        <v>36421500</v>
      </c>
      <c r="Z326" s="77">
        <v>36421500</v>
      </c>
      <c r="AA326" s="77">
        <v>36421500</v>
      </c>
    </row>
    <row r="327" spans="1:27" ht="15" customHeight="1" x14ac:dyDescent="0.25">
      <c r="A327" s="74" t="s">
        <v>245</v>
      </c>
      <c r="B327" s="75" t="s">
        <v>246</v>
      </c>
      <c r="C327" s="76" t="s">
        <v>192</v>
      </c>
      <c r="D327" s="69" t="s">
        <v>263</v>
      </c>
      <c r="E327" s="74" t="s">
        <v>37</v>
      </c>
      <c r="F327" s="74" t="s">
        <v>37</v>
      </c>
      <c r="G327" s="74" t="s">
        <v>43</v>
      </c>
      <c r="H327" s="74" t="s">
        <v>60</v>
      </c>
      <c r="I327" s="74"/>
      <c r="J327" s="74"/>
      <c r="K327" s="74"/>
      <c r="L327" s="74"/>
      <c r="M327" s="74" t="s">
        <v>38</v>
      </c>
      <c r="N327" s="74" t="s">
        <v>39</v>
      </c>
      <c r="O327" s="74" t="s">
        <v>40</v>
      </c>
      <c r="P327" s="75" t="s">
        <v>145</v>
      </c>
      <c r="Q327" s="77">
        <v>51248000</v>
      </c>
      <c r="R327" s="77">
        <v>0</v>
      </c>
      <c r="S327" s="77">
        <v>0</v>
      </c>
      <c r="T327" s="77">
        <v>51248000</v>
      </c>
      <c r="U327" s="77">
        <v>0</v>
      </c>
      <c r="V327" s="77">
        <v>29655400</v>
      </c>
      <c r="W327" s="77">
        <v>21592600</v>
      </c>
      <c r="X327" s="77">
        <v>29655400</v>
      </c>
      <c r="Y327" s="77">
        <v>29655400</v>
      </c>
      <c r="Z327" s="77">
        <v>29655400</v>
      </c>
      <c r="AA327" s="77">
        <v>29655400</v>
      </c>
    </row>
    <row r="328" spans="1:27" ht="15" customHeight="1" x14ac:dyDescent="0.25">
      <c r="A328" s="74" t="s">
        <v>245</v>
      </c>
      <c r="B328" s="75" t="s">
        <v>246</v>
      </c>
      <c r="C328" s="76" t="s">
        <v>193</v>
      </c>
      <c r="D328" s="69" t="s">
        <v>263</v>
      </c>
      <c r="E328" s="74" t="s">
        <v>37</v>
      </c>
      <c r="F328" s="74" t="s">
        <v>37</v>
      </c>
      <c r="G328" s="74" t="s">
        <v>43</v>
      </c>
      <c r="H328" s="74" t="s">
        <v>131</v>
      </c>
      <c r="I328" s="74"/>
      <c r="J328" s="74"/>
      <c r="K328" s="74"/>
      <c r="L328" s="74"/>
      <c r="M328" s="74" t="s">
        <v>38</v>
      </c>
      <c r="N328" s="74" t="s">
        <v>39</v>
      </c>
      <c r="O328" s="74" t="s">
        <v>40</v>
      </c>
      <c r="P328" s="75" t="s">
        <v>146</v>
      </c>
      <c r="Q328" s="77">
        <v>35456000</v>
      </c>
      <c r="R328" s="77">
        <v>0</v>
      </c>
      <c r="S328" s="77">
        <v>0</v>
      </c>
      <c r="T328" s="77">
        <v>35456000</v>
      </c>
      <c r="U328" s="77">
        <v>0</v>
      </c>
      <c r="V328" s="77">
        <v>17383000</v>
      </c>
      <c r="W328" s="77">
        <v>18073000</v>
      </c>
      <c r="X328" s="77">
        <v>17383000</v>
      </c>
      <c r="Y328" s="77">
        <v>17383000</v>
      </c>
      <c r="Z328" s="77">
        <v>17383000</v>
      </c>
      <c r="AA328" s="77">
        <v>17383000</v>
      </c>
    </row>
    <row r="329" spans="1:27" ht="15" customHeight="1" x14ac:dyDescent="0.25">
      <c r="A329" s="74" t="s">
        <v>245</v>
      </c>
      <c r="B329" s="75" t="s">
        <v>246</v>
      </c>
      <c r="C329" s="76" t="s">
        <v>194</v>
      </c>
      <c r="D329" s="69" t="s">
        <v>263</v>
      </c>
      <c r="E329" s="74" t="s">
        <v>37</v>
      </c>
      <c r="F329" s="74" t="s">
        <v>37</v>
      </c>
      <c r="G329" s="74" t="s">
        <v>43</v>
      </c>
      <c r="H329" s="74" t="s">
        <v>133</v>
      </c>
      <c r="I329" s="74"/>
      <c r="J329" s="74"/>
      <c r="K329" s="74"/>
      <c r="L329" s="74"/>
      <c r="M329" s="74" t="s">
        <v>38</v>
      </c>
      <c r="N329" s="74" t="s">
        <v>39</v>
      </c>
      <c r="O329" s="74" t="s">
        <v>40</v>
      </c>
      <c r="P329" s="75" t="s">
        <v>147</v>
      </c>
      <c r="Q329" s="77">
        <v>7483000</v>
      </c>
      <c r="R329" s="77">
        <v>0</v>
      </c>
      <c r="S329" s="77">
        <v>0</v>
      </c>
      <c r="T329" s="77">
        <v>7483000</v>
      </c>
      <c r="U329" s="77">
        <v>0</v>
      </c>
      <c r="V329" s="77">
        <v>4009100</v>
      </c>
      <c r="W329" s="77">
        <v>3473900</v>
      </c>
      <c r="X329" s="77">
        <v>4009100</v>
      </c>
      <c r="Y329" s="77">
        <v>4009100</v>
      </c>
      <c r="Z329" s="77">
        <v>4009100</v>
      </c>
      <c r="AA329" s="77">
        <v>4009100</v>
      </c>
    </row>
    <row r="330" spans="1:27" ht="15" customHeight="1" x14ac:dyDescent="0.25">
      <c r="A330" s="74" t="s">
        <v>245</v>
      </c>
      <c r="B330" s="75" t="s">
        <v>246</v>
      </c>
      <c r="C330" s="76" t="s">
        <v>195</v>
      </c>
      <c r="D330" s="69" t="s">
        <v>263</v>
      </c>
      <c r="E330" s="74" t="s">
        <v>37</v>
      </c>
      <c r="F330" s="74" t="s">
        <v>37</v>
      </c>
      <c r="G330" s="74" t="s">
        <v>43</v>
      </c>
      <c r="H330" s="74" t="s">
        <v>135</v>
      </c>
      <c r="I330" s="74"/>
      <c r="J330" s="74"/>
      <c r="K330" s="74"/>
      <c r="L330" s="74"/>
      <c r="M330" s="74" t="s">
        <v>38</v>
      </c>
      <c r="N330" s="74" t="s">
        <v>39</v>
      </c>
      <c r="O330" s="74" t="s">
        <v>40</v>
      </c>
      <c r="P330" s="75" t="s">
        <v>148</v>
      </c>
      <c r="Q330" s="77">
        <v>26595000</v>
      </c>
      <c r="R330" s="77">
        <v>0</v>
      </c>
      <c r="S330" s="77">
        <v>0</v>
      </c>
      <c r="T330" s="77">
        <v>26595000</v>
      </c>
      <c r="U330" s="77">
        <v>0</v>
      </c>
      <c r="V330" s="77">
        <v>13040300</v>
      </c>
      <c r="W330" s="77">
        <v>13554700</v>
      </c>
      <c r="X330" s="77">
        <v>13040300</v>
      </c>
      <c r="Y330" s="77">
        <v>13040300</v>
      </c>
      <c r="Z330" s="77">
        <v>13040300</v>
      </c>
      <c r="AA330" s="77">
        <v>13040300</v>
      </c>
    </row>
    <row r="331" spans="1:27" ht="15" customHeight="1" x14ac:dyDescent="0.25">
      <c r="A331" s="74" t="s">
        <v>245</v>
      </c>
      <c r="B331" s="75" t="s">
        <v>246</v>
      </c>
      <c r="C331" s="76" t="s">
        <v>196</v>
      </c>
      <c r="D331" s="69" t="s">
        <v>263</v>
      </c>
      <c r="E331" s="74" t="s">
        <v>37</v>
      </c>
      <c r="F331" s="74" t="s">
        <v>37</v>
      </c>
      <c r="G331" s="74" t="s">
        <v>43</v>
      </c>
      <c r="H331" s="74" t="s">
        <v>137</v>
      </c>
      <c r="I331" s="74"/>
      <c r="J331" s="74"/>
      <c r="K331" s="74"/>
      <c r="L331" s="74"/>
      <c r="M331" s="74" t="s">
        <v>38</v>
      </c>
      <c r="N331" s="74" t="s">
        <v>39</v>
      </c>
      <c r="O331" s="74" t="s">
        <v>40</v>
      </c>
      <c r="P331" s="75" t="s">
        <v>149</v>
      </c>
      <c r="Q331" s="77">
        <v>17734000</v>
      </c>
      <c r="R331" s="77">
        <v>0</v>
      </c>
      <c r="S331" s="77">
        <v>0</v>
      </c>
      <c r="T331" s="77">
        <v>17734000</v>
      </c>
      <c r="U331" s="77">
        <v>0</v>
      </c>
      <c r="V331" s="77">
        <v>8695500</v>
      </c>
      <c r="W331" s="77">
        <v>9038500</v>
      </c>
      <c r="X331" s="77">
        <v>8695500</v>
      </c>
      <c r="Y331" s="77">
        <v>8695500</v>
      </c>
      <c r="Z331" s="77">
        <v>8695500</v>
      </c>
      <c r="AA331" s="77">
        <v>8695500</v>
      </c>
    </row>
    <row r="332" spans="1:27" ht="15" customHeight="1" x14ac:dyDescent="0.25">
      <c r="A332" s="74" t="s">
        <v>245</v>
      </c>
      <c r="B332" s="75" t="s">
        <v>246</v>
      </c>
      <c r="C332" s="76" t="s">
        <v>197</v>
      </c>
      <c r="D332" s="69" t="s">
        <v>263</v>
      </c>
      <c r="E332" s="74" t="s">
        <v>37</v>
      </c>
      <c r="F332" s="74" t="s">
        <v>37</v>
      </c>
      <c r="G332" s="74" t="s">
        <v>46</v>
      </c>
      <c r="H332" s="74" t="s">
        <v>57</v>
      </c>
      <c r="I332" s="74" t="s">
        <v>57</v>
      </c>
      <c r="J332" s="74"/>
      <c r="K332" s="74"/>
      <c r="L332" s="74"/>
      <c r="M332" s="74" t="s">
        <v>38</v>
      </c>
      <c r="N332" s="74" t="s">
        <v>39</v>
      </c>
      <c r="O332" s="74" t="s">
        <v>40</v>
      </c>
      <c r="P332" s="75" t="s">
        <v>150</v>
      </c>
      <c r="Q332" s="77">
        <v>17133480</v>
      </c>
      <c r="R332" s="77">
        <v>4000000</v>
      </c>
      <c r="S332" s="77">
        <v>0</v>
      </c>
      <c r="T332" s="77">
        <v>21133480</v>
      </c>
      <c r="U332" s="77">
        <v>0</v>
      </c>
      <c r="V332" s="77">
        <v>17346846</v>
      </c>
      <c r="W332" s="77">
        <v>3786634</v>
      </c>
      <c r="X332" s="77">
        <v>17346846</v>
      </c>
      <c r="Y332" s="77">
        <v>17346846</v>
      </c>
      <c r="Z332" s="77">
        <v>17346846</v>
      </c>
      <c r="AA332" s="77">
        <v>17346846</v>
      </c>
    </row>
    <row r="333" spans="1:27" ht="15" customHeight="1" x14ac:dyDescent="0.25">
      <c r="A333" s="74" t="s">
        <v>245</v>
      </c>
      <c r="B333" s="75" t="s">
        <v>246</v>
      </c>
      <c r="C333" s="76" t="s">
        <v>198</v>
      </c>
      <c r="D333" s="69" t="s">
        <v>263</v>
      </c>
      <c r="E333" s="74" t="s">
        <v>37</v>
      </c>
      <c r="F333" s="74" t="s">
        <v>37</v>
      </c>
      <c r="G333" s="74" t="s">
        <v>46</v>
      </c>
      <c r="H333" s="74" t="s">
        <v>57</v>
      </c>
      <c r="I333" s="74" t="s">
        <v>60</v>
      </c>
      <c r="J333" s="74"/>
      <c r="K333" s="74"/>
      <c r="L333" s="74"/>
      <c r="M333" s="74" t="s">
        <v>38</v>
      </c>
      <c r="N333" s="74" t="s">
        <v>39</v>
      </c>
      <c r="O333" s="74" t="s">
        <v>40</v>
      </c>
      <c r="P333" s="75" t="s">
        <v>151</v>
      </c>
      <c r="Q333" s="77">
        <v>0</v>
      </c>
      <c r="R333" s="77">
        <v>2003354</v>
      </c>
      <c r="S333" s="77">
        <v>0</v>
      </c>
      <c r="T333" s="77">
        <v>2003354</v>
      </c>
      <c r="U333" s="77">
        <v>0</v>
      </c>
      <c r="V333" s="77">
        <v>2003354</v>
      </c>
      <c r="W333" s="77">
        <v>0</v>
      </c>
      <c r="X333" s="77">
        <v>2003354</v>
      </c>
      <c r="Y333" s="77">
        <v>2003354</v>
      </c>
      <c r="Z333" s="77">
        <v>2003354</v>
      </c>
      <c r="AA333" s="77">
        <v>2003354</v>
      </c>
    </row>
    <row r="334" spans="1:27" ht="15" customHeight="1" x14ac:dyDescent="0.25">
      <c r="A334" s="74" t="s">
        <v>245</v>
      </c>
      <c r="B334" s="75" t="s">
        <v>246</v>
      </c>
      <c r="C334" s="76" t="s">
        <v>199</v>
      </c>
      <c r="D334" s="69" t="s">
        <v>263</v>
      </c>
      <c r="E334" s="74" t="s">
        <v>37</v>
      </c>
      <c r="F334" s="74" t="s">
        <v>37</v>
      </c>
      <c r="G334" s="74" t="s">
        <v>46</v>
      </c>
      <c r="H334" s="74" t="s">
        <v>57</v>
      </c>
      <c r="I334" s="74" t="s">
        <v>129</v>
      </c>
      <c r="J334" s="74"/>
      <c r="K334" s="74"/>
      <c r="L334" s="74"/>
      <c r="M334" s="74" t="s">
        <v>38</v>
      </c>
      <c r="N334" s="74" t="s">
        <v>39</v>
      </c>
      <c r="O334" s="74" t="s">
        <v>40</v>
      </c>
      <c r="P334" s="75" t="s">
        <v>152</v>
      </c>
      <c r="Q334" s="77">
        <v>1376550</v>
      </c>
      <c r="R334" s="77">
        <v>500000</v>
      </c>
      <c r="S334" s="77">
        <v>0</v>
      </c>
      <c r="T334" s="77">
        <v>1876550</v>
      </c>
      <c r="U334" s="77">
        <v>0</v>
      </c>
      <c r="V334" s="77">
        <v>1553022</v>
      </c>
      <c r="W334" s="77">
        <v>323528</v>
      </c>
      <c r="X334" s="77">
        <v>1553022</v>
      </c>
      <c r="Y334" s="77">
        <v>1553022</v>
      </c>
      <c r="Z334" s="77">
        <v>1553022</v>
      </c>
      <c r="AA334" s="77">
        <v>1553022</v>
      </c>
    </row>
    <row r="335" spans="1:27" ht="15" customHeight="1" x14ac:dyDescent="0.25">
      <c r="A335" s="74" t="s">
        <v>245</v>
      </c>
      <c r="B335" s="75" t="s">
        <v>246</v>
      </c>
      <c r="C335" s="76" t="s">
        <v>200</v>
      </c>
      <c r="D335" s="69" t="s">
        <v>263</v>
      </c>
      <c r="E335" s="74" t="s">
        <v>37</v>
      </c>
      <c r="F335" s="74" t="s">
        <v>37</v>
      </c>
      <c r="G335" s="74" t="s">
        <v>46</v>
      </c>
      <c r="H335" s="74" t="s">
        <v>60</v>
      </c>
      <c r="I335" s="74"/>
      <c r="J335" s="74"/>
      <c r="K335" s="74"/>
      <c r="L335" s="74"/>
      <c r="M335" s="74" t="s">
        <v>38</v>
      </c>
      <c r="N335" s="74" t="s">
        <v>39</v>
      </c>
      <c r="O335" s="74" t="s">
        <v>40</v>
      </c>
      <c r="P335" s="75" t="s">
        <v>153</v>
      </c>
      <c r="Q335" s="77">
        <v>16936290</v>
      </c>
      <c r="R335" s="77">
        <v>0</v>
      </c>
      <c r="S335" s="77">
        <v>0</v>
      </c>
      <c r="T335" s="77">
        <v>16936290</v>
      </c>
      <c r="U335" s="77">
        <v>0</v>
      </c>
      <c r="V335" s="77">
        <v>14129802</v>
      </c>
      <c r="W335" s="77">
        <v>2806488</v>
      </c>
      <c r="X335" s="77">
        <v>14129802</v>
      </c>
      <c r="Y335" s="77">
        <v>14129802</v>
      </c>
      <c r="Z335" s="77">
        <v>14129802</v>
      </c>
      <c r="AA335" s="77">
        <v>14129802</v>
      </c>
    </row>
    <row r="336" spans="1:27" ht="15" customHeight="1" x14ac:dyDescent="0.25">
      <c r="A336" s="74" t="s">
        <v>245</v>
      </c>
      <c r="B336" s="75" t="s">
        <v>246</v>
      </c>
      <c r="C336" s="76" t="s">
        <v>204</v>
      </c>
      <c r="D336" s="69" t="s">
        <v>263</v>
      </c>
      <c r="E336" s="74" t="s">
        <v>43</v>
      </c>
      <c r="F336" s="74" t="s">
        <v>43</v>
      </c>
      <c r="G336" s="74" t="s">
        <v>43</v>
      </c>
      <c r="H336" s="74" t="s">
        <v>135</v>
      </c>
      <c r="I336" s="74" t="s">
        <v>131</v>
      </c>
      <c r="J336" s="74"/>
      <c r="K336" s="74"/>
      <c r="L336" s="74"/>
      <c r="M336" s="74" t="s">
        <v>38</v>
      </c>
      <c r="N336" s="74" t="s">
        <v>39</v>
      </c>
      <c r="O336" s="74" t="s">
        <v>40</v>
      </c>
      <c r="P336" s="75" t="s">
        <v>158</v>
      </c>
      <c r="Q336" s="77">
        <v>0</v>
      </c>
      <c r="R336" s="77">
        <v>70000</v>
      </c>
      <c r="S336" s="77">
        <v>0</v>
      </c>
      <c r="T336" s="77">
        <v>70000</v>
      </c>
      <c r="U336" s="77">
        <v>0</v>
      </c>
      <c r="V336" s="77">
        <v>70000</v>
      </c>
      <c r="W336" s="77">
        <v>0</v>
      </c>
      <c r="X336" s="77">
        <v>70000</v>
      </c>
      <c r="Y336" s="77">
        <v>70000</v>
      </c>
      <c r="Z336" s="77">
        <v>70000</v>
      </c>
      <c r="AA336" s="77">
        <v>70000</v>
      </c>
    </row>
    <row r="337" spans="1:27" ht="15" customHeight="1" x14ac:dyDescent="0.25">
      <c r="A337" s="74" t="s">
        <v>245</v>
      </c>
      <c r="B337" s="75" t="s">
        <v>246</v>
      </c>
      <c r="C337" s="76" t="s">
        <v>204</v>
      </c>
      <c r="D337" s="69" t="s">
        <v>263</v>
      </c>
      <c r="E337" s="74" t="s">
        <v>43</v>
      </c>
      <c r="F337" s="74" t="s">
        <v>43</v>
      </c>
      <c r="G337" s="74" t="s">
        <v>43</v>
      </c>
      <c r="H337" s="74" t="s">
        <v>135</v>
      </c>
      <c r="I337" s="74" t="s">
        <v>131</v>
      </c>
      <c r="J337" s="74"/>
      <c r="K337" s="74"/>
      <c r="L337" s="74"/>
      <c r="M337" s="74" t="s">
        <v>50</v>
      </c>
      <c r="N337" s="74" t="s">
        <v>51</v>
      </c>
      <c r="O337" s="74" t="s">
        <v>40</v>
      </c>
      <c r="P337" s="75" t="s">
        <v>158</v>
      </c>
      <c r="Q337" s="77">
        <v>0</v>
      </c>
      <c r="R337" s="77">
        <v>60000</v>
      </c>
      <c r="S337" s="77">
        <v>60000</v>
      </c>
      <c r="T337" s="77">
        <v>0</v>
      </c>
      <c r="U337" s="77">
        <v>0</v>
      </c>
      <c r="V337" s="77">
        <v>0</v>
      </c>
      <c r="W337" s="77">
        <v>0</v>
      </c>
      <c r="X337" s="77">
        <v>0</v>
      </c>
      <c r="Y337" s="77">
        <v>0</v>
      </c>
      <c r="Z337" s="77">
        <v>0</v>
      </c>
      <c r="AA337" s="77">
        <v>0</v>
      </c>
    </row>
    <row r="338" spans="1:27" ht="15" customHeight="1" x14ac:dyDescent="0.25">
      <c r="A338" s="74" t="s">
        <v>245</v>
      </c>
      <c r="B338" s="75" t="s">
        <v>246</v>
      </c>
      <c r="C338" s="76" t="s">
        <v>205</v>
      </c>
      <c r="D338" s="69" t="s">
        <v>263</v>
      </c>
      <c r="E338" s="74" t="s">
        <v>43</v>
      </c>
      <c r="F338" s="74" t="s">
        <v>43</v>
      </c>
      <c r="G338" s="74" t="s">
        <v>43</v>
      </c>
      <c r="H338" s="74" t="s">
        <v>135</v>
      </c>
      <c r="I338" s="74" t="s">
        <v>140</v>
      </c>
      <c r="J338" s="74"/>
      <c r="K338" s="74"/>
      <c r="L338" s="74"/>
      <c r="M338" s="74" t="s">
        <v>38</v>
      </c>
      <c r="N338" s="74" t="s">
        <v>39</v>
      </c>
      <c r="O338" s="74" t="s">
        <v>40</v>
      </c>
      <c r="P338" s="75" t="s">
        <v>159</v>
      </c>
      <c r="Q338" s="77">
        <v>45000000</v>
      </c>
      <c r="R338" s="77">
        <v>0</v>
      </c>
      <c r="S338" s="77">
        <v>0</v>
      </c>
      <c r="T338" s="77">
        <v>45000000</v>
      </c>
      <c r="U338" s="77">
        <v>0</v>
      </c>
      <c r="V338" s="77">
        <v>45000000</v>
      </c>
      <c r="W338" s="77">
        <v>0</v>
      </c>
      <c r="X338" s="77">
        <v>20433201</v>
      </c>
      <c r="Y338" s="77">
        <v>20433201</v>
      </c>
      <c r="Z338" s="77">
        <v>20433201</v>
      </c>
      <c r="AA338" s="77">
        <v>20433201</v>
      </c>
    </row>
    <row r="339" spans="1:27" ht="15" customHeight="1" x14ac:dyDescent="0.25">
      <c r="A339" s="74" t="s">
        <v>245</v>
      </c>
      <c r="B339" s="75" t="s">
        <v>246</v>
      </c>
      <c r="C339" s="76" t="s">
        <v>206</v>
      </c>
      <c r="D339" s="69" t="s">
        <v>263</v>
      </c>
      <c r="E339" s="74" t="s">
        <v>43</v>
      </c>
      <c r="F339" s="74" t="s">
        <v>43</v>
      </c>
      <c r="G339" s="74" t="s">
        <v>43</v>
      </c>
      <c r="H339" s="74" t="s">
        <v>137</v>
      </c>
      <c r="I339" s="74" t="s">
        <v>57</v>
      </c>
      <c r="J339" s="74"/>
      <c r="K339" s="74"/>
      <c r="L339" s="74"/>
      <c r="M339" s="74" t="s">
        <v>38</v>
      </c>
      <c r="N339" s="74" t="s">
        <v>39</v>
      </c>
      <c r="O339" s="74" t="s">
        <v>40</v>
      </c>
      <c r="P339" s="75" t="s">
        <v>160</v>
      </c>
      <c r="Q339" s="77">
        <v>22975584</v>
      </c>
      <c r="R339" s="77">
        <v>0</v>
      </c>
      <c r="S339" s="77">
        <v>22975584</v>
      </c>
      <c r="T339" s="77">
        <v>0</v>
      </c>
      <c r="U339" s="77">
        <v>0</v>
      </c>
      <c r="V339" s="77">
        <v>0</v>
      </c>
      <c r="W339" s="77">
        <v>0</v>
      </c>
      <c r="X339" s="77">
        <v>0</v>
      </c>
      <c r="Y339" s="77">
        <v>0</v>
      </c>
      <c r="Z339" s="77">
        <v>0</v>
      </c>
      <c r="AA339" s="77">
        <v>0</v>
      </c>
    </row>
    <row r="340" spans="1:27" ht="15" customHeight="1" x14ac:dyDescent="0.25">
      <c r="A340" s="74" t="s">
        <v>245</v>
      </c>
      <c r="B340" s="75" t="s">
        <v>246</v>
      </c>
      <c r="C340" s="76" t="s">
        <v>109</v>
      </c>
      <c r="D340" s="69" t="s">
        <v>263</v>
      </c>
      <c r="E340" s="74" t="s">
        <v>43</v>
      </c>
      <c r="F340" s="74" t="s">
        <v>43</v>
      </c>
      <c r="G340" s="74" t="s">
        <v>43</v>
      </c>
      <c r="H340" s="74" t="s">
        <v>137</v>
      </c>
      <c r="I340" s="74" t="s">
        <v>60</v>
      </c>
      <c r="J340" s="74"/>
      <c r="K340" s="74"/>
      <c r="L340" s="74"/>
      <c r="M340" s="74" t="s">
        <v>38</v>
      </c>
      <c r="N340" s="74" t="s">
        <v>39</v>
      </c>
      <c r="O340" s="74" t="s">
        <v>40</v>
      </c>
      <c r="P340" s="75" t="s">
        <v>161</v>
      </c>
      <c r="Q340" s="77">
        <v>22975584</v>
      </c>
      <c r="R340" s="77">
        <v>0</v>
      </c>
      <c r="S340" s="77">
        <v>0</v>
      </c>
      <c r="T340" s="77">
        <v>22975584</v>
      </c>
      <c r="U340" s="77">
        <v>0</v>
      </c>
      <c r="V340" s="77">
        <v>22975584</v>
      </c>
      <c r="W340" s="77">
        <v>0</v>
      </c>
      <c r="X340" s="77">
        <v>11487792</v>
      </c>
      <c r="Y340" s="77">
        <v>11487792</v>
      </c>
      <c r="Z340" s="77">
        <v>11487792</v>
      </c>
      <c r="AA340" s="77">
        <v>11487792</v>
      </c>
    </row>
    <row r="341" spans="1:27" ht="15" customHeight="1" x14ac:dyDescent="0.25">
      <c r="A341" s="74" t="s">
        <v>245</v>
      </c>
      <c r="B341" s="75" t="s">
        <v>246</v>
      </c>
      <c r="C341" s="76" t="s">
        <v>208</v>
      </c>
      <c r="D341" s="69" t="s">
        <v>263</v>
      </c>
      <c r="E341" s="74" t="s">
        <v>43</v>
      </c>
      <c r="F341" s="74" t="s">
        <v>43</v>
      </c>
      <c r="G341" s="74" t="s">
        <v>43</v>
      </c>
      <c r="H341" s="74" t="s">
        <v>139</v>
      </c>
      <c r="I341" s="74" t="s">
        <v>131</v>
      </c>
      <c r="J341" s="74"/>
      <c r="K341" s="74"/>
      <c r="L341" s="74"/>
      <c r="M341" s="74" t="s">
        <v>38</v>
      </c>
      <c r="N341" s="74" t="s">
        <v>39</v>
      </c>
      <c r="O341" s="74" t="s">
        <v>40</v>
      </c>
      <c r="P341" s="75" t="s">
        <v>163</v>
      </c>
      <c r="Q341" s="77">
        <v>1900000</v>
      </c>
      <c r="R341" s="77">
        <v>0</v>
      </c>
      <c r="S341" s="77">
        <v>0</v>
      </c>
      <c r="T341" s="77">
        <v>1900000</v>
      </c>
      <c r="U341" s="77">
        <v>0</v>
      </c>
      <c r="V341" s="77">
        <v>1900000</v>
      </c>
      <c r="W341" s="77">
        <v>0</v>
      </c>
      <c r="X341" s="77">
        <v>1366732</v>
      </c>
      <c r="Y341" s="77">
        <v>1366732</v>
      </c>
      <c r="Z341" s="77">
        <v>1366732</v>
      </c>
      <c r="AA341" s="77">
        <v>1366732</v>
      </c>
    </row>
    <row r="342" spans="1:27" ht="15" customHeight="1" x14ac:dyDescent="0.25">
      <c r="A342" s="74" t="s">
        <v>245</v>
      </c>
      <c r="B342" s="75" t="s">
        <v>246</v>
      </c>
      <c r="C342" s="76" t="s">
        <v>209</v>
      </c>
      <c r="D342" s="69" t="s">
        <v>263</v>
      </c>
      <c r="E342" s="74" t="s">
        <v>43</v>
      </c>
      <c r="F342" s="74" t="s">
        <v>43</v>
      </c>
      <c r="G342" s="74" t="s">
        <v>43</v>
      </c>
      <c r="H342" s="74" t="s">
        <v>140</v>
      </c>
      <c r="I342" s="74" t="s">
        <v>131</v>
      </c>
      <c r="J342" s="74"/>
      <c r="K342" s="74"/>
      <c r="L342" s="74"/>
      <c r="M342" s="74" t="s">
        <v>38</v>
      </c>
      <c r="N342" s="74" t="s">
        <v>39</v>
      </c>
      <c r="O342" s="74" t="s">
        <v>40</v>
      </c>
      <c r="P342" s="75" t="s">
        <v>164</v>
      </c>
      <c r="Q342" s="77">
        <v>4200000</v>
      </c>
      <c r="R342" s="77">
        <v>0</v>
      </c>
      <c r="S342" s="77">
        <v>0</v>
      </c>
      <c r="T342" s="77">
        <v>4200000</v>
      </c>
      <c r="U342" s="77">
        <v>0</v>
      </c>
      <c r="V342" s="77">
        <v>4200000</v>
      </c>
      <c r="W342" s="77">
        <v>0</v>
      </c>
      <c r="X342" s="77">
        <v>2874075</v>
      </c>
      <c r="Y342" s="77">
        <v>2874075</v>
      </c>
      <c r="Z342" s="77">
        <v>2874075</v>
      </c>
      <c r="AA342" s="77">
        <v>2874075</v>
      </c>
    </row>
    <row r="343" spans="1:27" ht="15" customHeight="1" x14ac:dyDescent="0.25">
      <c r="A343" s="74" t="s">
        <v>245</v>
      </c>
      <c r="B343" s="75" t="s">
        <v>246</v>
      </c>
      <c r="C343" s="76" t="s">
        <v>210</v>
      </c>
      <c r="D343" s="69" t="s">
        <v>263</v>
      </c>
      <c r="E343" s="74" t="s">
        <v>43</v>
      </c>
      <c r="F343" s="74" t="s">
        <v>43</v>
      </c>
      <c r="G343" s="74" t="s">
        <v>43</v>
      </c>
      <c r="H343" s="74" t="s">
        <v>142</v>
      </c>
      <c r="I343" s="74"/>
      <c r="J343" s="74"/>
      <c r="K343" s="74"/>
      <c r="L343" s="74"/>
      <c r="M343" s="74" t="s">
        <v>38</v>
      </c>
      <c r="N343" s="74" t="s">
        <v>39</v>
      </c>
      <c r="O343" s="74" t="s">
        <v>40</v>
      </c>
      <c r="P343" s="75" t="s">
        <v>165</v>
      </c>
      <c r="Q343" s="77">
        <v>0</v>
      </c>
      <c r="R343" s="77">
        <v>258320</v>
      </c>
      <c r="S343" s="77">
        <v>0</v>
      </c>
      <c r="T343" s="77">
        <v>258320</v>
      </c>
      <c r="U343" s="77">
        <v>0</v>
      </c>
      <c r="V343" s="77">
        <v>258320</v>
      </c>
      <c r="W343" s="77">
        <v>0</v>
      </c>
      <c r="X343" s="77">
        <v>258320</v>
      </c>
      <c r="Y343" s="77">
        <v>258320</v>
      </c>
      <c r="Z343" s="77">
        <v>258320</v>
      </c>
      <c r="AA343" s="77">
        <v>258320</v>
      </c>
    </row>
    <row r="344" spans="1:27" ht="15" customHeight="1" x14ac:dyDescent="0.25">
      <c r="A344" s="74" t="s">
        <v>245</v>
      </c>
      <c r="B344" s="75" t="s">
        <v>246</v>
      </c>
      <c r="C344" s="76" t="s">
        <v>213</v>
      </c>
      <c r="D344" s="69" t="s">
        <v>263</v>
      </c>
      <c r="E344" s="74" t="s">
        <v>63</v>
      </c>
      <c r="F344" s="74" t="s">
        <v>37</v>
      </c>
      <c r="G344" s="74" t="s">
        <v>43</v>
      </c>
      <c r="H344" s="74" t="s">
        <v>57</v>
      </c>
      <c r="I344" s="74"/>
      <c r="J344" s="74"/>
      <c r="K344" s="74"/>
      <c r="L344" s="74"/>
      <c r="M344" s="74" t="s">
        <v>38</v>
      </c>
      <c r="N344" s="74" t="s">
        <v>39</v>
      </c>
      <c r="O344" s="74" t="s">
        <v>40</v>
      </c>
      <c r="P344" s="75" t="s">
        <v>168</v>
      </c>
      <c r="Q344" s="77">
        <v>0</v>
      </c>
      <c r="R344" s="77">
        <v>7473663</v>
      </c>
      <c r="S344" s="77">
        <v>0</v>
      </c>
      <c r="T344" s="77">
        <v>7473663</v>
      </c>
      <c r="U344" s="77">
        <v>0</v>
      </c>
      <c r="V344" s="77">
        <v>7473663</v>
      </c>
      <c r="W344" s="77">
        <v>0</v>
      </c>
      <c r="X344" s="77">
        <v>7473663</v>
      </c>
      <c r="Y344" s="77">
        <v>7473663</v>
      </c>
      <c r="Z344" s="77">
        <v>7473663</v>
      </c>
      <c r="AA344" s="77">
        <v>7473663</v>
      </c>
    </row>
    <row r="345" spans="1:27" ht="15" customHeight="1" x14ac:dyDescent="0.25">
      <c r="A345" s="74" t="s">
        <v>245</v>
      </c>
      <c r="B345" s="75" t="s">
        <v>246</v>
      </c>
      <c r="C345" s="76" t="s">
        <v>214</v>
      </c>
      <c r="D345" s="69" t="s">
        <v>263</v>
      </c>
      <c r="E345" s="74" t="s">
        <v>63</v>
      </c>
      <c r="F345" s="74" t="s">
        <v>37</v>
      </c>
      <c r="G345" s="74" t="s">
        <v>43</v>
      </c>
      <c r="H345" s="74" t="s">
        <v>129</v>
      </c>
      <c r="I345" s="74"/>
      <c r="J345" s="74"/>
      <c r="K345" s="74"/>
      <c r="L345" s="74"/>
      <c r="M345" s="74" t="s">
        <v>50</v>
      </c>
      <c r="N345" s="74" t="s">
        <v>51</v>
      </c>
      <c r="O345" s="74" t="s">
        <v>40</v>
      </c>
      <c r="P345" s="75" t="s">
        <v>169</v>
      </c>
      <c r="Q345" s="77">
        <v>0</v>
      </c>
      <c r="R345" s="77">
        <v>14705000</v>
      </c>
      <c r="S345" s="77">
        <v>0</v>
      </c>
      <c r="T345" s="77">
        <v>14705000</v>
      </c>
      <c r="U345" s="77">
        <v>0</v>
      </c>
      <c r="V345" s="77">
        <v>14705000</v>
      </c>
      <c r="W345" s="77">
        <v>0</v>
      </c>
      <c r="X345" s="77">
        <v>14705000</v>
      </c>
      <c r="Y345" s="77">
        <v>14705000</v>
      </c>
      <c r="Z345" s="77">
        <v>14705000</v>
      </c>
      <c r="AA345" s="77">
        <v>14705000</v>
      </c>
    </row>
    <row r="346" spans="1:27" ht="15" customHeight="1" x14ac:dyDescent="0.25">
      <c r="A346" s="74" t="s">
        <v>247</v>
      </c>
      <c r="B346" s="75" t="s">
        <v>248</v>
      </c>
      <c r="C346" s="76" t="s">
        <v>183</v>
      </c>
      <c r="D346" s="69" t="s">
        <v>263</v>
      </c>
      <c r="E346" s="74" t="s">
        <v>37</v>
      </c>
      <c r="F346" s="74" t="s">
        <v>37</v>
      </c>
      <c r="G346" s="74" t="s">
        <v>37</v>
      </c>
      <c r="H346" s="74" t="s">
        <v>57</v>
      </c>
      <c r="I346" s="74" t="s">
        <v>57</v>
      </c>
      <c r="J346" s="74"/>
      <c r="K346" s="74"/>
      <c r="L346" s="74"/>
      <c r="M346" s="74" t="s">
        <v>38</v>
      </c>
      <c r="N346" s="74" t="s">
        <v>39</v>
      </c>
      <c r="O346" s="74" t="s">
        <v>40</v>
      </c>
      <c r="P346" s="75" t="s">
        <v>128</v>
      </c>
      <c r="Q346" s="77">
        <v>620093000</v>
      </c>
      <c r="R346" s="77">
        <v>0</v>
      </c>
      <c r="S346" s="77">
        <v>0</v>
      </c>
      <c r="T346" s="77">
        <v>620093000</v>
      </c>
      <c r="U346" s="77">
        <v>0</v>
      </c>
      <c r="V346" s="77">
        <v>315800018</v>
      </c>
      <c r="W346" s="77">
        <v>304292982</v>
      </c>
      <c r="X346" s="77">
        <v>315800018</v>
      </c>
      <c r="Y346" s="77">
        <v>315800018</v>
      </c>
      <c r="Z346" s="77">
        <v>315800018</v>
      </c>
      <c r="AA346" s="77">
        <v>315800018</v>
      </c>
    </row>
    <row r="347" spans="1:27" ht="15" customHeight="1" x14ac:dyDescent="0.25">
      <c r="A347" s="74" t="s">
        <v>247</v>
      </c>
      <c r="B347" s="75" t="s">
        <v>248</v>
      </c>
      <c r="C347" s="76" t="s">
        <v>185</v>
      </c>
      <c r="D347" s="69" t="s">
        <v>263</v>
      </c>
      <c r="E347" s="74" t="s">
        <v>37</v>
      </c>
      <c r="F347" s="74" t="s">
        <v>37</v>
      </c>
      <c r="G347" s="74" t="s">
        <v>37</v>
      </c>
      <c r="H347" s="74" t="s">
        <v>57</v>
      </c>
      <c r="I347" s="74" t="s">
        <v>131</v>
      </c>
      <c r="J347" s="74"/>
      <c r="K347" s="74"/>
      <c r="L347" s="74"/>
      <c r="M347" s="74" t="s">
        <v>38</v>
      </c>
      <c r="N347" s="74" t="s">
        <v>39</v>
      </c>
      <c r="O347" s="74" t="s">
        <v>40</v>
      </c>
      <c r="P347" s="75" t="s">
        <v>132</v>
      </c>
      <c r="Q347" s="77">
        <v>14875000</v>
      </c>
      <c r="R347" s="77">
        <v>0</v>
      </c>
      <c r="S347" s="77">
        <v>0</v>
      </c>
      <c r="T347" s="77">
        <v>14875000</v>
      </c>
      <c r="U347" s="77">
        <v>0</v>
      </c>
      <c r="V347" s="77">
        <v>8304431</v>
      </c>
      <c r="W347" s="77">
        <v>6570569</v>
      </c>
      <c r="X347" s="77">
        <v>8304431</v>
      </c>
      <c r="Y347" s="77">
        <v>8304431</v>
      </c>
      <c r="Z347" s="77">
        <v>8304431</v>
      </c>
      <c r="AA347" s="77">
        <v>8304431</v>
      </c>
    </row>
    <row r="348" spans="1:27" ht="15" customHeight="1" x14ac:dyDescent="0.25">
      <c r="A348" s="74" t="s">
        <v>247</v>
      </c>
      <c r="B348" s="75" t="s">
        <v>248</v>
      </c>
      <c r="C348" s="76" t="s">
        <v>186</v>
      </c>
      <c r="D348" s="69" t="s">
        <v>263</v>
      </c>
      <c r="E348" s="74" t="s">
        <v>37</v>
      </c>
      <c r="F348" s="74" t="s">
        <v>37</v>
      </c>
      <c r="G348" s="74" t="s">
        <v>37</v>
      </c>
      <c r="H348" s="74" t="s">
        <v>57</v>
      </c>
      <c r="I348" s="74" t="s">
        <v>133</v>
      </c>
      <c r="J348" s="74"/>
      <c r="K348" s="74"/>
      <c r="L348" s="74"/>
      <c r="M348" s="74" t="s">
        <v>38</v>
      </c>
      <c r="N348" s="74" t="s">
        <v>39</v>
      </c>
      <c r="O348" s="74" t="s">
        <v>40</v>
      </c>
      <c r="P348" s="75" t="s">
        <v>134</v>
      </c>
      <c r="Q348" s="77">
        <v>20622000</v>
      </c>
      <c r="R348" s="77">
        <v>0</v>
      </c>
      <c r="S348" s="77">
        <v>0</v>
      </c>
      <c r="T348" s="77">
        <v>20622000</v>
      </c>
      <c r="U348" s="77">
        <v>0</v>
      </c>
      <c r="V348" s="77">
        <v>12304766</v>
      </c>
      <c r="W348" s="77">
        <v>8317234</v>
      </c>
      <c r="X348" s="77">
        <v>12304766</v>
      </c>
      <c r="Y348" s="77">
        <v>12304766</v>
      </c>
      <c r="Z348" s="77">
        <v>12304766</v>
      </c>
      <c r="AA348" s="77">
        <v>12304766</v>
      </c>
    </row>
    <row r="349" spans="1:27" ht="15" customHeight="1" x14ac:dyDescent="0.25">
      <c r="A349" s="74" t="s">
        <v>247</v>
      </c>
      <c r="B349" s="75" t="s">
        <v>248</v>
      </c>
      <c r="C349" s="76" t="s">
        <v>187</v>
      </c>
      <c r="D349" s="69" t="s">
        <v>263</v>
      </c>
      <c r="E349" s="74" t="s">
        <v>37</v>
      </c>
      <c r="F349" s="74" t="s">
        <v>37</v>
      </c>
      <c r="G349" s="74" t="s">
        <v>37</v>
      </c>
      <c r="H349" s="74" t="s">
        <v>57</v>
      </c>
      <c r="I349" s="74" t="s">
        <v>135</v>
      </c>
      <c r="J349" s="74"/>
      <c r="K349" s="74"/>
      <c r="L349" s="74"/>
      <c r="M349" s="74" t="s">
        <v>38</v>
      </c>
      <c r="N349" s="74" t="s">
        <v>39</v>
      </c>
      <c r="O349" s="74" t="s">
        <v>40</v>
      </c>
      <c r="P349" s="75" t="s">
        <v>136</v>
      </c>
      <c r="Q349" s="77">
        <v>57556000</v>
      </c>
      <c r="R349" s="77">
        <v>5466467</v>
      </c>
      <c r="S349" s="77">
        <v>0</v>
      </c>
      <c r="T349" s="77">
        <v>63022467</v>
      </c>
      <c r="U349" s="77">
        <v>0</v>
      </c>
      <c r="V349" s="77">
        <v>63022467</v>
      </c>
      <c r="W349" s="77">
        <v>0</v>
      </c>
      <c r="X349" s="77">
        <v>63022467</v>
      </c>
      <c r="Y349" s="77">
        <v>63022467</v>
      </c>
      <c r="Z349" s="77">
        <v>63022467</v>
      </c>
      <c r="AA349" s="77">
        <v>63022467</v>
      </c>
    </row>
    <row r="350" spans="1:27" ht="15" customHeight="1" x14ac:dyDescent="0.25">
      <c r="A350" s="74" t="s">
        <v>247</v>
      </c>
      <c r="B350" s="75" t="s">
        <v>248</v>
      </c>
      <c r="C350" s="76" t="s">
        <v>188</v>
      </c>
      <c r="D350" s="69" t="s">
        <v>263</v>
      </c>
      <c r="E350" s="74" t="s">
        <v>37</v>
      </c>
      <c r="F350" s="74" t="s">
        <v>37</v>
      </c>
      <c r="G350" s="74" t="s">
        <v>37</v>
      </c>
      <c r="H350" s="74" t="s">
        <v>57</v>
      </c>
      <c r="I350" s="74" t="s">
        <v>137</v>
      </c>
      <c r="J350" s="74"/>
      <c r="K350" s="74"/>
      <c r="L350" s="74"/>
      <c r="M350" s="74" t="s">
        <v>38</v>
      </c>
      <c r="N350" s="74" t="s">
        <v>39</v>
      </c>
      <c r="O350" s="74" t="s">
        <v>40</v>
      </c>
      <c r="P350" s="75" t="s">
        <v>138</v>
      </c>
      <c r="Q350" s="77">
        <v>22118000</v>
      </c>
      <c r="R350" s="77">
        <v>0</v>
      </c>
      <c r="S350" s="77">
        <v>0</v>
      </c>
      <c r="T350" s="77">
        <v>22118000</v>
      </c>
      <c r="U350" s="77">
        <v>0</v>
      </c>
      <c r="V350" s="77">
        <v>12366136</v>
      </c>
      <c r="W350" s="77">
        <v>9751864</v>
      </c>
      <c r="X350" s="77">
        <v>12366136</v>
      </c>
      <c r="Y350" s="77">
        <v>12366136</v>
      </c>
      <c r="Z350" s="77">
        <v>12366136</v>
      </c>
      <c r="AA350" s="77">
        <v>12366136</v>
      </c>
    </row>
    <row r="351" spans="1:27" ht="15" customHeight="1" x14ac:dyDescent="0.25">
      <c r="A351" s="74" t="s">
        <v>247</v>
      </c>
      <c r="B351" s="75" t="s">
        <v>248</v>
      </c>
      <c r="C351" s="76" t="s">
        <v>189</v>
      </c>
      <c r="D351" s="69" t="s">
        <v>263</v>
      </c>
      <c r="E351" s="74" t="s">
        <v>37</v>
      </c>
      <c r="F351" s="74" t="s">
        <v>37</v>
      </c>
      <c r="G351" s="74" t="s">
        <v>37</v>
      </c>
      <c r="H351" s="74" t="s">
        <v>57</v>
      </c>
      <c r="I351" s="74" t="s">
        <v>140</v>
      </c>
      <c r="J351" s="74"/>
      <c r="K351" s="74"/>
      <c r="L351" s="74"/>
      <c r="M351" s="74" t="s">
        <v>38</v>
      </c>
      <c r="N351" s="74" t="s">
        <v>39</v>
      </c>
      <c r="O351" s="74" t="s">
        <v>40</v>
      </c>
      <c r="P351" s="75" t="s">
        <v>141</v>
      </c>
      <c r="Q351" s="77">
        <v>77639000</v>
      </c>
      <c r="R351" s="77">
        <v>0</v>
      </c>
      <c r="S351" s="77">
        <v>0</v>
      </c>
      <c r="T351" s="77">
        <v>77639000</v>
      </c>
      <c r="U351" s="77">
        <v>0</v>
      </c>
      <c r="V351" s="77">
        <v>0</v>
      </c>
      <c r="W351" s="77">
        <v>77639000</v>
      </c>
      <c r="X351" s="77">
        <v>0</v>
      </c>
      <c r="Y351" s="77">
        <v>0</v>
      </c>
      <c r="Z351" s="77">
        <v>0</v>
      </c>
      <c r="AA351" s="77">
        <v>0</v>
      </c>
    </row>
    <row r="352" spans="1:27" ht="15" customHeight="1" x14ac:dyDescent="0.25">
      <c r="A352" s="74" t="s">
        <v>247</v>
      </c>
      <c r="B352" s="75" t="s">
        <v>248</v>
      </c>
      <c r="C352" s="76" t="s">
        <v>190</v>
      </c>
      <c r="D352" s="69" t="s">
        <v>263</v>
      </c>
      <c r="E352" s="74" t="s">
        <v>37</v>
      </c>
      <c r="F352" s="74" t="s">
        <v>37</v>
      </c>
      <c r="G352" s="74" t="s">
        <v>37</v>
      </c>
      <c r="H352" s="74" t="s">
        <v>57</v>
      </c>
      <c r="I352" s="74" t="s">
        <v>142</v>
      </c>
      <c r="J352" s="74"/>
      <c r="K352" s="74"/>
      <c r="L352" s="74"/>
      <c r="M352" s="74" t="s">
        <v>38</v>
      </c>
      <c r="N352" s="74" t="s">
        <v>39</v>
      </c>
      <c r="O352" s="74" t="s">
        <v>40</v>
      </c>
      <c r="P352" s="75" t="s">
        <v>143</v>
      </c>
      <c r="Q352" s="77">
        <v>35416000</v>
      </c>
      <c r="R352" s="77">
        <v>0</v>
      </c>
      <c r="S352" s="77">
        <v>0</v>
      </c>
      <c r="T352" s="77">
        <v>35416000</v>
      </c>
      <c r="U352" s="77">
        <v>0</v>
      </c>
      <c r="V352" s="77">
        <v>18934958</v>
      </c>
      <c r="W352" s="77">
        <v>16481042</v>
      </c>
      <c r="X352" s="77">
        <v>18934958</v>
      </c>
      <c r="Y352" s="77">
        <v>18934958</v>
      </c>
      <c r="Z352" s="77">
        <v>18934958</v>
      </c>
      <c r="AA352" s="77">
        <v>18934958</v>
      </c>
    </row>
    <row r="353" spans="1:27" ht="15" customHeight="1" x14ac:dyDescent="0.25">
      <c r="A353" s="74" t="s">
        <v>247</v>
      </c>
      <c r="B353" s="75" t="s">
        <v>248</v>
      </c>
      <c r="C353" s="76" t="s">
        <v>191</v>
      </c>
      <c r="D353" s="69" t="s">
        <v>263</v>
      </c>
      <c r="E353" s="74" t="s">
        <v>37</v>
      </c>
      <c r="F353" s="74" t="s">
        <v>37</v>
      </c>
      <c r="G353" s="74" t="s">
        <v>43</v>
      </c>
      <c r="H353" s="74" t="s">
        <v>57</v>
      </c>
      <c r="I353" s="74"/>
      <c r="J353" s="74"/>
      <c r="K353" s="74"/>
      <c r="L353" s="74"/>
      <c r="M353" s="74" t="s">
        <v>38</v>
      </c>
      <c r="N353" s="74" t="s">
        <v>39</v>
      </c>
      <c r="O353" s="74" t="s">
        <v>40</v>
      </c>
      <c r="P353" s="75" t="s">
        <v>144</v>
      </c>
      <c r="Q353" s="77">
        <v>80399000</v>
      </c>
      <c r="R353" s="77">
        <v>0</v>
      </c>
      <c r="S353" s="77">
        <v>0</v>
      </c>
      <c r="T353" s="77">
        <v>80399000</v>
      </c>
      <c r="U353" s="77">
        <v>0</v>
      </c>
      <c r="V353" s="77">
        <v>36023800</v>
      </c>
      <c r="W353" s="77">
        <v>44375200</v>
      </c>
      <c r="X353" s="77">
        <v>36023800</v>
      </c>
      <c r="Y353" s="77">
        <v>36023800</v>
      </c>
      <c r="Z353" s="77">
        <v>36023800</v>
      </c>
      <c r="AA353" s="77">
        <v>36023800</v>
      </c>
    </row>
    <row r="354" spans="1:27" ht="15" customHeight="1" x14ac:dyDescent="0.25">
      <c r="A354" s="74" t="s">
        <v>247</v>
      </c>
      <c r="B354" s="75" t="s">
        <v>248</v>
      </c>
      <c r="C354" s="76" t="s">
        <v>192</v>
      </c>
      <c r="D354" s="69" t="s">
        <v>263</v>
      </c>
      <c r="E354" s="74" t="s">
        <v>37</v>
      </c>
      <c r="F354" s="74" t="s">
        <v>37</v>
      </c>
      <c r="G354" s="74" t="s">
        <v>43</v>
      </c>
      <c r="H354" s="74" t="s">
        <v>60</v>
      </c>
      <c r="I354" s="74"/>
      <c r="J354" s="74"/>
      <c r="K354" s="74"/>
      <c r="L354" s="74"/>
      <c r="M354" s="74" t="s">
        <v>38</v>
      </c>
      <c r="N354" s="74" t="s">
        <v>39</v>
      </c>
      <c r="O354" s="74" t="s">
        <v>40</v>
      </c>
      <c r="P354" s="75" t="s">
        <v>145</v>
      </c>
      <c r="Q354" s="77">
        <v>56953000</v>
      </c>
      <c r="R354" s="77">
        <v>0</v>
      </c>
      <c r="S354" s="77">
        <v>0</v>
      </c>
      <c r="T354" s="77">
        <v>56953000</v>
      </c>
      <c r="U354" s="77">
        <v>0</v>
      </c>
      <c r="V354" s="77">
        <v>29456900</v>
      </c>
      <c r="W354" s="77">
        <v>27496100</v>
      </c>
      <c r="X354" s="77">
        <v>29456900</v>
      </c>
      <c r="Y354" s="77">
        <v>29456900</v>
      </c>
      <c r="Z354" s="77">
        <v>29456900</v>
      </c>
      <c r="AA354" s="77">
        <v>29456900</v>
      </c>
    </row>
    <row r="355" spans="1:27" ht="15" customHeight="1" x14ac:dyDescent="0.25">
      <c r="A355" s="74" t="s">
        <v>247</v>
      </c>
      <c r="B355" s="75" t="s">
        <v>248</v>
      </c>
      <c r="C355" s="76" t="s">
        <v>193</v>
      </c>
      <c r="D355" s="69" t="s">
        <v>263</v>
      </c>
      <c r="E355" s="74" t="s">
        <v>37</v>
      </c>
      <c r="F355" s="74" t="s">
        <v>37</v>
      </c>
      <c r="G355" s="74" t="s">
        <v>43</v>
      </c>
      <c r="H355" s="74" t="s">
        <v>131</v>
      </c>
      <c r="I355" s="74"/>
      <c r="J355" s="74"/>
      <c r="K355" s="74"/>
      <c r="L355" s="74"/>
      <c r="M355" s="74" t="s">
        <v>38</v>
      </c>
      <c r="N355" s="74" t="s">
        <v>39</v>
      </c>
      <c r="O355" s="74" t="s">
        <v>40</v>
      </c>
      <c r="P355" s="75" t="s">
        <v>146</v>
      </c>
      <c r="Q355" s="77">
        <v>35700000</v>
      </c>
      <c r="R355" s="77">
        <v>0</v>
      </c>
      <c r="S355" s="77">
        <v>0</v>
      </c>
      <c r="T355" s="77">
        <v>35700000</v>
      </c>
      <c r="U355" s="77">
        <v>0</v>
      </c>
      <c r="V355" s="77">
        <v>17857000</v>
      </c>
      <c r="W355" s="77">
        <v>17843000</v>
      </c>
      <c r="X355" s="77">
        <v>17857000</v>
      </c>
      <c r="Y355" s="77">
        <v>17857000</v>
      </c>
      <c r="Z355" s="77">
        <v>17857000</v>
      </c>
      <c r="AA355" s="77">
        <v>17857000</v>
      </c>
    </row>
    <row r="356" spans="1:27" ht="15" customHeight="1" x14ac:dyDescent="0.25">
      <c r="A356" s="74" t="s">
        <v>247</v>
      </c>
      <c r="B356" s="75" t="s">
        <v>248</v>
      </c>
      <c r="C356" s="76" t="s">
        <v>194</v>
      </c>
      <c r="D356" s="69" t="s">
        <v>263</v>
      </c>
      <c r="E356" s="74" t="s">
        <v>37</v>
      </c>
      <c r="F356" s="74" t="s">
        <v>37</v>
      </c>
      <c r="G356" s="74" t="s">
        <v>43</v>
      </c>
      <c r="H356" s="74" t="s">
        <v>133</v>
      </c>
      <c r="I356" s="74"/>
      <c r="J356" s="74"/>
      <c r="K356" s="74"/>
      <c r="L356" s="74"/>
      <c r="M356" s="74" t="s">
        <v>38</v>
      </c>
      <c r="N356" s="74" t="s">
        <v>39</v>
      </c>
      <c r="O356" s="74" t="s">
        <v>40</v>
      </c>
      <c r="P356" s="75" t="s">
        <v>147</v>
      </c>
      <c r="Q356" s="77">
        <v>9192000</v>
      </c>
      <c r="R356" s="77">
        <v>0</v>
      </c>
      <c r="S356" s="77">
        <v>0</v>
      </c>
      <c r="T356" s="77">
        <v>9192000</v>
      </c>
      <c r="U356" s="77">
        <v>0</v>
      </c>
      <c r="V356" s="77">
        <v>5065300</v>
      </c>
      <c r="W356" s="77">
        <v>4126700</v>
      </c>
      <c r="X356" s="77">
        <v>5065300</v>
      </c>
      <c r="Y356" s="77">
        <v>5065300</v>
      </c>
      <c r="Z356" s="77">
        <v>5065300</v>
      </c>
      <c r="AA356" s="77">
        <v>5065300</v>
      </c>
    </row>
    <row r="357" spans="1:27" ht="15" customHeight="1" x14ac:dyDescent="0.25">
      <c r="A357" s="74" t="s">
        <v>247</v>
      </c>
      <c r="B357" s="75" t="s">
        <v>248</v>
      </c>
      <c r="C357" s="76" t="s">
        <v>195</v>
      </c>
      <c r="D357" s="69" t="s">
        <v>263</v>
      </c>
      <c r="E357" s="74" t="s">
        <v>37</v>
      </c>
      <c r="F357" s="74" t="s">
        <v>37</v>
      </c>
      <c r="G357" s="74" t="s">
        <v>43</v>
      </c>
      <c r="H357" s="74" t="s">
        <v>135</v>
      </c>
      <c r="I357" s="74"/>
      <c r="J357" s="74"/>
      <c r="K357" s="74"/>
      <c r="L357" s="74"/>
      <c r="M357" s="74" t="s">
        <v>38</v>
      </c>
      <c r="N357" s="74" t="s">
        <v>39</v>
      </c>
      <c r="O357" s="74" t="s">
        <v>40</v>
      </c>
      <c r="P357" s="75" t="s">
        <v>148</v>
      </c>
      <c r="Q357" s="77">
        <v>26780000</v>
      </c>
      <c r="R357" s="77">
        <v>0</v>
      </c>
      <c r="S357" s="77">
        <v>0</v>
      </c>
      <c r="T357" s="77">
        <v>26780000</v>
      </c>
      <c r="U357" s="77">
        <v>0</v>
      </c>
      <c r="V357" s="77">
        <v>13396300</v>
      </c>
      <c r="W357" s="77">
        <v>13383700</v>
      </c>
      <c r="X357" s="77">
        <v>13396300</v>
      </c>
      <c r="Y357" s="77">
        <v>13396300</v>
      </c>
      <c r="Z357" s="77">
        <v>13396300</v>
      </c>
      <c r="AA357" s="77">
        <v>13396300</v>
      </c>
    </row>
    <row r="358" spans="1:27" ht="15" customHeight="1" x14ac:dyDescent="0.25">
      <c r="A358" s="74" t="s">
        <v>247</v>
      </c>
      <c r="B358" s="75" t="s">
        <v>248</v>
      </c>
      <c r="C358" s="76" t="s">
        <v>196</v>
      </c>
      <c r="D358" s="69" t="s">
        <v>263</v>
      </c>
      <c r="E358" s="74" t="s">
        <v>37</v>
      </c>
      <c r="F358" s="74" t="s">
        <v>37</v>
      </c>
      <c r="G358" s="74" t="s">
        <v>43</v>
      </c>
      <c r="H358" s="74" t="s">
        <v>137</v>
      </c>
      <c r="I358" s="74"/>
      <c r="J358" s="74"/>
      <c r="K358" s="74"/>
      <c r="L358" s="74"/>
      <c r="M358" s="74" t="s">
        <v>38</v>
      </c>
      <c r="N358" s="74" t="s">
        <v>39</v>
      </c>
      <c r="O358" s="74" t="s">
        <v>40</v>
      </c>
      <c r="P358" s="75" t="s">
        <v>149</v>
      </c>
      <c r="Q358" s="77">
        <v>17857000</v>
      </c>
      <c r="R358" s="77">
        <v>0</v>
      </c>
      <c r="S358" s="77">
        <v>0</v>
      </c>
      <c r="T358" s="77">
        <v>17857000</v>
      </c>
      <c r="U358" s="77">
        <v>0</v>
      </c>
      <c r="V358" s="77">
        <v>8933100</v>
      </c>
      <c r="W358" s="77">
        <v>8923900</v>
      </c>
      <c r="X358" s="77">
        <v>8933100</v>
      </c>
      <c r="Y358" s="77">
        <v>8933100</v>
      </c>
      <c r="Z358" s="77">
        <v>8933100</v>
      </c>
      <c r="AA358" s="77">
        <v>8933100</v>
      </c>
    </row>
    <row r="359" spans="1:27" ht="15" customHeight="1" x14ac:dyDescent="0.25">
      <c r="A359" s="74" t="s">
        <v>247</v>
      </c>
      <c r="B359" s="75" t="s">
        <v>248</v>
      </c>
      <c r="C359" s="76" t="s">
        <v>197</v>
      </c>
      <c r="D359" s="69" t="s">
        <v>263</v>
      </c>
      <c r="E359" s="74" t="s">
        <v>37</v>
      </c>
      <c r="F359" s="74" t="s">
        <v>37</v>
      </c>
      <c r="G359" s="74" t="s">
        <v>46</v>
      </c>
      <c r="H359" s="74" t="s">
        <v>57</v>
      </c>
      <c r="I359" s="74" t="s">
        <v>57</v>
      </c>
      <c r="J359" s="74"/>
      <c r="K359" s="74"/>
      <c r="L359" s="74"/>
      <c r="M359" s="74" t="s">
        <v>38</v>
      </c>
      <c r="N359" s="74" t="s">
        <v>39</v>
      </c>
      <c r="O359" s="74" t="s">
        <v>40</v>
      </c>
      <c r="P359" s="75" t="s">
        <v>150</v>
      </c>
      <c r="Q359" s="77">
        <v>22646610</v>
      </c>
      <c r="R359" s="77">
        <v>0</v>
      </c>
      <c r="S359" s="77">
        <v>0</v>
      </c>
      <c r="T359" s="77">
        <v>22646610</v>
      </c>
      <c r="U359" s="77">
        <v>0</v>
      </c>
      <c r="V359" s="77">
        <v>14567945</v>
      </c>
      <c r="W359" s="77">
        <v>8078665</v>
      </c>
      <c r="X359" s="77">
        <v>14567945</v>
      </c>
      <c r="Y359" s="77">
        <v>14567945</v>
      </c>
      <c r="Z359" s="77">
        <v>14567945</v>
      </c>
      <c r="AA359" s="77">
        <v>14567945</v>
      </c>
    </row>
    <row r="360" spans="1:27" ht="15" customHeight="1" x14ac:dyDescent="0.25">
      <c r="A360" s="74" t="s">
        <v>247</v>
      </c>
      <c r="B360" s="75" t="s">
        <v>248</v>
      </c>
      <c r="C360" s="76" t="s">
        <v>198</v>
      </c>
      <c r="D360" s="69" t="s">
        <v>263</v>
      </c>
      <c r="E360" s="74" t="s">
        <v>37</v>
      </c>
      <c r="F360" s="74" t="s">
        <v>37</v>
      </c>
      <c r="G360" s="74" t="s">
        <v>46</v>
      </c>
      <c r="H360" s="74" t="s">
        <v>57</v>
      </c>
      <c r="I360" s="74" t="s">
        <v>60</v>
      </c>
      <c r="J360" s="74"/>
      <c r="K360" s="74"/>
      <c r="L360" s="74"/>
      <c r="M360" s="74" t="s">
        <v>38</v>
      </c>
      <c r="N360" s="74" t="s">
        <v>39</v>
      </c>
      <c r="O360" s="74" t="s">
        <v>40</v>
      </c>
      <c r="P360" s="75" t="s">
        <v>151</v>
      </c>
      <c r="Q360" s="77">
        <v>0</v>
      </c>
      <c r="R360" s="77">
        <v>10775192</v>
      </c>
      <c r="S360" s="77">
        <v>0</v>
      </c>
      <c r="T360" s="77">
        <v>10775192</v>
      </c>
      <c r="U360" s="77">
        <v>0</v>
      </c>
      <c r="V360" s="77">
        <v>8325796</v>
      </c>
      <c r="W360" s="77">
        <v>2449396</v>
      </c>
      <c r="X360" s="77">
        <v>8325796</v>
      </c>
      <c r="Y360" s="77">
        <v>8325796</v>
      </c>
      <c r="Z360" s="77">
        <v>8325796</v>
      </c>
      <c r="AA360" s="77">
        <v>8325796</v>
      </c>
    </row>
    <row r="361" spans="1:27" ht="15" customHeight="1" x14ac:dyDescent="0.25">
      <c r="A361" s="74" t="s">
        <v>247</v>
      </c>
      <c r="B361" s="75" t="s">
        <v>248</v>
      </c>
      <c r="C361" s="76" t="s">
        <v>199</v>
      </c>
      <c r="D361" s="69" t="s">
        <v>263</v>
      </c>
      <c r="E361" s="74" t="s">
        <v>37</v>
      </c>
      <c r="F361" s="74" t="s">
        <v>37</v>
      </c>
      <c r="G361" s="74" t="s">
        <v>46</v>
      </c>
      <c r="H361" s="74" t="s">
        <v>57</v>
      </c>
      <c r="I361" s="74" t="s">
        <v>129</v>
      </c>
      <c r="J361" s="74"/>
      <c r="K361" s="74"/>
      <c r="L361" s="74"/>
      <c r="M361" s="74" t="s">
        <v>38</v>
      </c>
      <c r="N361" s="74" t="s">
        <v>39</v>
      </c>
      <c r="O361" s="74" t="s">
        <v>40</v>
      </c>
      <c r="P361" s="75" t="s">
        <v>152</v>
      </c>
      <c r="Q361" s="77">
        <v>1823850</v>
      </c>
      <c r="R361" s="77">
        <v>0</v>
      </c>
      <c r="S361" s="77">
        <v>0</v>
      </c>
      <c r="T361" s="77">
        <v>1823850</v>
      </c>
      <c r="U361" s="77">
        <v>0</v>
      </c>
      <c r="V361" s="77">
        <v>1782378</v>
      </c>
      <c r="W361" s="77">
        <v>41472</v>
      </c>
      <c r="X361" s="77">
        <v>1782378</v>
      </c>
      <c r="Y361" s="77">
        <v>1782378</v>
      </c>
      <c r="Z361" s="77">
        <v>1782378</v>
      </c>
      <c r="AA361" s="77">
        <v>1782378</v>
      </c>
    </row>
    <row r="362" spans="1:27" ht="15" customHeight="1" x14ac:dyDescent="0.25">
      <c r="A362" s="74" t="s">
        <v>247</v>
      </c>
      <c r="B362" s="75" t="s">
        <v>248</v>
      </c>
      <c r="C362" s="76" t="s">
        <v>200</v>
      </c>
      <c r="D362" s="69" t="s">
        <v>263</v>
      </c>
      <c r="E362" s="74" t="s">
        <v>37</v>
      </c>
      <c r="F362" s="74" t="s">
        <v>37</v>
      </c>
      <c r="G362" s="74" t="s">
        <v>46</v>
      </c>
      <c r="H362" s="74" t="s">
        <v>60</v>
      </c>
      <c r="I362" s="74"/>
      <c r="J362" s="74"/>
      <c r="K362" s="74"/>
      <c r="L362" s="74"/>
      <c r="M362" s="74" t="s">
        <v>38</v>
      </c>
      <c r="N362" s="74" t="s">
        <v>39</v>
      </c>
      <c r="O362" s="74" t="s">
        <v>40</v>
      </c>
      <c r="P362" s="75" t="s">
        <v>153</v>
      </c>
      <c r="Q362" s="77">
        <v>16936290</v>
      </c>
      <c r="R362" s="77">
        <v>0</v>
      </c>
      <c r="S362" s="77">
        <v>0</v>
      </c>
      <c r="T362" s="77">
        <v>16936290</v>
      </c>
      <c r="U362" s="77">
        <v>0</v>
      </c>
      <c r="V362" s="77">
        <v>14129802</v>
      </c>
      <c r="W362" s="77">
        <v>2806488</v>
      </c>
      <c r="X362" s="77">
        <v>14129802</v>
      </c>
      <c r="Y362" s="77">
        <v>14129802</v>
      </c>
      <c r="Z362" s="77">
        <v>14129802</v>
      </c>
      <c r="AA362" s="77">
        <v>14129802</v>
      </c>
    </row>
    <row r="363" spans="1:27" ht="15" customHeight="1" x14ac:dyDescent="0.25">
      <c r="A363" s="74" t="s">
        <v>247</v>
      </c>
      <c r="B363" s="75" t="s">
        <v>248</v>
      </c>
      <c r="C363" s="76" t="s">
        <v>203</v>
      </c>
      <c r="D363" s="69" t="s">
        <v>263</v>
      </c>
      <c r="E363" s="74" t="s">
        <v>43</v>
      </c>
      <c r="F363" s="74" t="s">
        <v>43</v>
      </c>
      <c r="G363" s="74" t="s">
        <v>37</v>
      </c>
      <c r="H363" s="74" t="s">
        <v>129</v>
      </c>
      <c r="I363" s="74" t="s">
        <v>129</v>
      </c>
      <c r="J363" s="74"/>
      <c r="K363" s="74"/>
      <c r="L363" s="74"/>
      <c r="M363" s="74" t="s">
        <v>38</v>
      </c>
      <c r="N363" s="74" t="s">
        <v>39</v>
      </c>
      <c r="O363" s="74" t="s">
        <v>40</v>
      </c>
      <c r="P363" s="75" t="s">
        <v>157</v>
      </c>
      <c r="Q363" s="77">
        <v>0</v>
      </c>
      <c r="R363" s="77">
        <v>900000</v>
      </c>
      <c r="S363" s="77">
        <v>0</v>
      </c>
      <c r="T363" s="77">
        <v>900000</v>
      </c>
      <c r="U363" s="77">
        <v>0</v>
      </c>
      <c r="V363" s="77">
        <v>900000</v>
      </c>
      <c r="W363" s="77">
        <v>0</v>
      </c>
      <c r="X363" s="77">
        <v>0</v>
      </c>
      <c r="Y363" s="77">
        <v>0</v>
      </c>
      <c r="Z363" s="77">
        <v>0</v>
      </c>
      <c r="AA363" s="77">
        <v>0</v>
      </c>
    </row>
    <row r="364" spans="1:27" ht="15" customHeight="1" x14ac:dyDescent="0.25">
      <c r="A364" s="74" t="s">
        <v>247</v>
      </c>
      <c r="B364" s="75" t="s">
        <v>248</v>
      </c>
      <c r="C364" s="76" t="s">
        <v>204</v>
      </c>
      <c r="D364" s="69" t="s">
        <v>263</v>
      </c>
      <c r="E364" s="74" t="s">
        <v>43</v>
      </c>
      <c r="F364" s="74" t="s">
        <v>43</v>
      </c>
      <c r="G364" s="74" t="s">
        <v>43</v>
      </c>
      <c r="H364" s="74" t="s">
        <v>135</v>
      </c>
      <c r="I364" s="74" t="s">
        <v>131</v>
      </c>
      <c r="J364" s="74"/>
      <c r="K364" s="74"/>
      <c r="L364" s="74"/>
      <c r="M364" s="74" t="s">
        <v>38</v>
      </c>
      <c r="N364" s="74" t="s">
        <v>39</v>
      </c>
      <c r="O364" s="74" t="s">
        <v>40</v>
      </c>
      <c r="P364" s="75" t="s">
        <v>158</v>
      </c>
      <c r="Q364" s="77">
        <v>0</v>
      </c>
      <c r="R364" s="77">
        <v>78400</v>
      </c>
      <c r="S364" s="77">
        <v>0</v>
      </c>
      <c r="T364" s="77">
        <v>78400</v>
      </c>
      <c r="U364" s="77">
        <v>0</v>
      </c>
      <c r="V364" s="77">
        <v>78400</v>
      </c>
      <c r="W364" s="77">
        <v>0</v>
      </c>
      <c r="X364" s="77">
        <v>78400</v>
      </c>
      <c r="Y364" s="77">
        <v>78400</v>
      </c>
      <c r="Z364" s="77">
        <v>78400</v>
      </c>
      <c r="AA364" s="77">
        <v>78400</v>
      </c>
    </row>
    <row r="365" spans="1:27" ht="15" customHeight="1" x14ac:dyDescent="0.25">
      <c r="A365" s="74" t="s">
        <v>247</v>
      </c>
      <c r="B365" s="75" t="s">
        <v>248</v>
      </c>
      <c r="C365" s="76" t="s">
        <v>205</v>
      </c>
      <c r="D365" s="69" t="s">
        <v>263</v>
      </c>
      <c r="E365" s="74" t="s">
        <v>43</v>
      </c>
      <c r="F365" s="74" t="s">
        <v>43</v>
      </c>
      <c r="G365" s="74" t="s">
        <v>43</v>
      </c>
      <c r="H365" s="74" t="s">
        <v>135</v>
      </c>
      <c r="I365" s="74" t="s">
        <v>140</v>
      </c>
      <c r="J365" s="74"/>
      <c r="K365" s="74"/>
      <c r="L365" s="74"/>
      <c r="M365" s="74" t="s">
        <v>38</v>
      </c>
      <c r="N365" s="74" t="s">
        <v>39</v>
      </c>
      <c r="O365" s="74" t="s">
        <v>40</v>
      </c>
      <c r="P365" s="75" t="s">
        <v>159</v>
      </c>
      <c r="Q365" s="77">
        <v>28000000</v>
      </c>
      <c r="R365" s="77">
        <v>0</v>
      </c>
      <c r="S365" s="77">
        <v>0</v>
      </c>
      <c r="T365" s="77">
        <v>28000000</v>
      </c>
      <c r="U365" s="77">
        <v>0</v>
      </c>
      <c r="V365" s="77">
        <v>28000000</v>
      </c>
      <c r="W365" s="77">
        <v>0</v>
      </c>
      <c r="X365" s="77">
        <v>14958584</v>
      </c>
      <c r="Y365" s="77">
        <v>14958584</v>
      </c>
      <c r="Z365" s="77">
        <v>14958584</v>
      </c>
      <c r="AA365" s="77">
        <v>14958584</v>
      </c>
    </row>
    <row r="366" spans="1:27" ht="15" customHeight="1" x14ac:dyDescent="0.25">
      <c r="A366" s="74" t="s">
        <v>247</v>
      </c>
      <c r="B366" s="75" t="s">
        <v>248</v>
      </c>
      <c r="C366" s="76" t="s">
        <v>206</v>
      </c>
      <c r="D366" s="69" t="s">
        <v>263</v>
      </c>
      <c r="E366" s="74" t="s">
        <v>43</v>
      </c>
      <c r="F366" s="74" t="s">
        <v>43</v>
      </c>
      <c r="G366" s="74" t="s">
        <v>43</v>
      </c>
      <c r="H366" s="74" t="s">
        <v>137</v>
      </c>
      <c r="I366" s="74" t="s">
        <v>57</v>
      </c>
      <c r="J366" s="74"/>
      <c r="K366" s="74"/>
      <c r="L366" s="74"/>
      <c r="M366" s="74" t="s">
        <v>38</v>
      </c>
      <c r="N366" s="74" t="s">
        <v>39</v>
      </c>
      <c r="O366" s="74" t="s">
        <v>40</v>
      </c>
      <c r="P366" s="75" t="s">
        <v>160</v>
      </c>
      <c r="Q366" s="77">
        <v>28716096</v>
      </c>
      <c r="R366" s="77">
        <v>0</v>
      </c>
      <c r="S366" s="77">
        <v>28716096</v>
      </c>
      <c r="T366" s="77">
        <v>0</v>
      </c>
      <c r="U366" s="77">
        <v>0</v>
      </c>
      <c r="V366" s="77">
        <v>0</v>
      </c>
      <c r="W366" s="77">
        <v>0</v>
      </c>
      <c r="X366" s="77">
        <v>0</v>
      </c>
      <c r="Y366" s="77">
        <v>0</v>
      </c>
      <c r="Z366" s="77">
        <v>0</v>
      </c>
      <c r="AA366" s="77">
        <v>0</v>
      </c>
    </row>
    <row r="367" spans="1:27" ht="15" customHeight="1" x14ac:dyDescent="0.25">
      <c r="A367" s="74" t="s">
        <v>247</v>
      </c>
      <c r="B367" s="75" t="s">
        <v>248</v>
      </c>
      <c r="C367" s="76" t="s">
        <v>109</v>
      </c>
      <c r="D367" s="69" t="s">
        <v>263</v>
      </c>
      <c r="E367" s="74" t="s">
        <v>43</v>
      </c>
      <c r="F367" s="74" t="s">
        <v>43</v>
      </c>
      <c r="G367" s="74" t="s">
        <v>43</v>
      </c>
      <c r="H367" s="74" t="s">
        <v>137</v>
      </c>
      <c r="I367" s="74" t="s">
        <v>60</v>
      </c>
      <c r="J367" s="74"/>
      <c r="K367" s="74"/>
      <c r="L367" s="74"/>
      <c r="M367" s="74" t="s">
        <v>38</v>
      </c>
      <c r="N367" s="74" t="s">
        <v>39</v>
      </c>
      <c r="O367" s="74" t="s">
        <v>40</v>
      </c>
      <c r="P367" s="75" t="s">
        <v>161</v>
      </c>
      <c r="Q367" s="77">
        <v>0</v>
      </c>
      <c r="R367" s="77">
        <v>32316096</v>
      </c>
      <c r="S367" s="77">
        <v>0</v>
      </c>
      <c r="T367" s="77">
        <v>32316096</v>
      </c>
      <c r="U367" s="77">
        <v>0</v>
      </c>
      <c r="V367" s="77">
        <v>32316096</v>
      </c>
      <c r="W367" s="77">
        <v>0</v>
      </c>
      <c r="X367" s="77">
        <v>17879528</v>
      </c>
      <c r="Y367" s="77">
        <v>15219528</v>
      </c>
      <c r="Z367" s="77">
        <v>15219528</v>
      </c>
      <c r="AA367" s="77">
        <v>15219528</v>
      </c>
    </row>
    <row r="368" spans="1:27" ht="15" customHeight="1" x14ac:dyDescent="0.25">
      <c r="A368" s="74" t="s">
        <v>247</v>
      </c>
      <c r="B368" s="75" t="s">
        <v>248</v>
      </c>
      <c r="C368" s="76" t="s">
        <v>109</v>
      </c>
      <c r="D368" s="69" t="s">
        <v>263</v>
      </c>
      <c r="E368" s="74" t="s">
        <v>43</v>
      </c>
      <c r="F368" s="74" t="s">
        <v>43</v>
      </c>
      <c r="G368" s="74" t="s">
        <v>43</v>
      </c>
      <c r="H368" s="74" t="s">
        <v>137</v>
      </c>
      <c r="I368" s="74" t="s">
        <v>60</v>
      </c>
      <c r="J368" s="74"/>
      <c r="K368" s="74"/>
      <c r="L368" s="74"/>
      <c r="M368" s="74" t="s">
        <v>50</v>
      </c>
      <c r="N368" s="74" t="s">
        <v>51</v>
      </c>
      <c r="O368" s="74" t="s">
        <v>40</v>
      </c>
      <c r="P368" s="75" t="s">
        <v>161</v>
      </c>
      <c r="Q368" s="77">
        <v>0</v>
      </c>
      <c r="R368" s="77">
        <v>50000000</v>
      </c>
      <c r="S368" s="77">
        <v>6000000</v>
      </c>
      <c r="T368" s="77">
        <v>44000000</v>
      </c>
      <c r="U368" s="77">
        <v>0</v>
      </c>
      <c r="V368" s="77">
        <v>44000000</v>
      </c>
      <c r="W368" s="77">
        <v>0</v>
      </c>
      <c r="X368" s="77">
        <v>44000000</v>
      </c>
      <c r="Y368" s="77">
        <v>9600000</v>
      </c>
      <c r="Z368" s="77">
        <v>9600000</v>
      </c>
      <c r="AA368" s="77">
        <v>9600000</v>
      </c>
    </row>
    <row r="369" spans="1:27" ht="15" customHeight="1" x14ac:dyDescent="0.25">
      <c r="A369" s="74" t="s">
        <v>247</v>
      </c>
      <c r="B369" s="75" t="s">
        <v>248</v>
      </c>
      <c r="C369" s="76" t="s">
        <v>208</v>
      </c>
      <c r="D369" s="69" t="s">
        <v>263</v>
      </c>
      <c r="E369" s="74" t="s">
        <v>43</v>
      </c>
      <c r="F369" s="74" t="s">
        <v>43</v>
      </c>
      <c r="G369" s="74" t="s">
        <v>43</v>
      </c>
      <c r="H369" s="74" t="s">
        <v>139</v>
      </c>
      <c r="I369" s="74" t="s">
        <v>131</v>
      </c>
      <c r="J369" s="74"/>
      <c r="K369" s="74"/>
      <c r="L369" s="74"/>
      <c r="M369" s="74" t="s">
        <v>38</v>
      </c>
      <c r="N369" s="74" t="s">
        <v>39</v>
      </c>
      <c r="O369" s="74" t="s">
        <v>40</v>
      </c>
      <c r="P369" s="75" t="s">
        <v>163</v>
      </c>
      <c r="Q369" s="77">
        <v>3200000</v>
      </c>
      <c r="R369" s="77">
        <v>0</v>
      </c>
      <c r="S369" s="77">
        <v>0</v>
      </c>
      <c r="T369" s="77">
        <v>3200000</v>
      </c>
      <c r="U369" s="77">
        <v>0</v>
      </c>
      <c r="V369" s="77">
        <v>3200000</v>
      </c>
      <c r="W369" s="77">
        <v>0</v>
      </c>
      <c r="X369" s="77">
        <v>1774946</v>
      </c>
      <c r="Y369" s="77">
        <v>1648081</v>
      </c>
      <c r="Z369" s="77">
        <v>1648081</v>
      </c>
      <c r="AA369" s="77">
        <v>1648081</v>
      </c>
    </row>
    <row r="370" spans="1:27" ht="15" customHeight="1" x14ac:dyDescent="0.25">
      <c r="A370" s="74" t="s">
        <v>247</v>
      </c>
      <c r="B370" s="75" t="s">
        <v>248</v>
      </c>
      <c r="C370" s="76" t="s">
        <v>209</v>
      </c>
      <c r="D370" s="69" t="s">
        <v>263</v>
      </c>
      <c r="E370" s="74" t="s">
        <v>43</v>
      </c>
      <c r="F370" s="74" t="s">
        <v>43</v>
      </c>
      <c r="G370" s="74" t="s">
        <v>43</v>
      </c>
      <c r="H370" s="74" t="s">
        <v>140</v>
      </c>
      <c r="I370" s="74" t="s">
        <v>131</v>
      </c>
      <c r="J370" s="74"/>
      <c r="K370" s="74"/>
      <c r="L370" s="74"/>
      <c r="M370" s="74" t="s">
        <v>38</v>
      </c>
      <c r="N370" s="74" t="s">
        <v>39</v>
      </c>
      <c r="O370" s="74" t="s">
        <v>40</v>
      </c>
      <c r="P370" s="75" t="s">
        <v>164</v>
      </c>
      <c r="Q370" s="77">
        <v>2500000</v>
      </c>
      <c r="R370" s="77">
        <v>0</v>
      </c>
      <c r="S370" s="77">
        <v>0</v>
      </c>
      <c r="T370" s="77">
        <v>2500000</v>
      </c>
      <c r="U370" s="77">
        <v>0</v>
      </c>
      <c r="V370" s="77">
        <v>2500000</v>
      </c>
      <c r="W370" s="77">
        <v>0</v>
      </c>
      <c r="X370" s="77">
        <v>1010791</v>
      </c>
      <c r="Y370" s="77">
        <v>1010791</v>
      </c>
      <c r="Z370" s="77">
        <v>1010791</v>
      </c>
      <c r="AA370" s="77">
        <v>1010791</v>
      </c>
    </row>
    <row r="371" spans="1:27" ht="15" customHeight="1" x14ac:dyDescent="0.25">
      <c r="A371" s="74" t="s">
        <v>247</v>
      </c>
      <c r="B371" s="75" t="s">
        <v>248</v>
      </c>
      <c r="C371" s="76" t="s">
        <v>210</v>
      </c>
      <c r="D371" s="69" t="s">
        <v>263</v>
      </c>
      <c r="E371" s="74" t="s">
        <v>43</v>
      </c>
      <c r="F371" s="74" t="s">
        <v>43</v>
      </c>
      <c r="G371" s="74" t="s">
        <v>43</v>
      </c>
      <c r="H371" s="74" t="s">
        <v>142</v>
      </c>
      <c r="I371" s="74"/>
      <c r="J371" s="74"/>
      <c r="K371" s="74"/>
      <c r="L371" s="74"/>
      <c r="M371" s="74" t="s">
        <v>38</v>
      </c>
      <c r="N371" s="74" t="s">
        <v>39</v>
      </c>
      <c r="O371" s="74" t="s">
        <v>40</v>
      </c>
      <c r="P371" s="75" t="s">
        <v>165</v>
      </c>
      <c r="Q371" s="77">
        <v>0</v>
      </c>
      <c r="R371" s="77">
        <v>387480</v>
      </c>
      <c r="S371" s="77">
        <v>0</v>
      </c>
      <c r="T371" s="77">
        <v>387480</v>
      </c>
      <c r="U371" s="77">
        <v>0</v>
      </c>
      <c r="V371" s="77">
        <v>387480</v>
      </c>
      <c r="W371" s="77">
        <v>0</v>
      </c>
      <c r="X371" s="77">
        <v>387480</v>
      </c>
      <c r="Y371" s="77">
        <v>387480</v>
      </c>
      <c r="Z371" s="77">
        <v>387480</v>
      </c>
      <c r="AA371" s="77">
        <v>387480</v>
      </c>
    </row>
    <row r="372" spans="1:27" ht="15" customHeight="1" x14ac:dyDescent="0.25">
      <c r="A372" s="74" t="s">
        <v>247</v>
      </c>
      <c r="B372" s="75" t="s">
        <v>248</v>
      </c>
      <c r="C372" s="76" t="s">
        <v>211</v>
      </c>
      <c r="D372" s="69" t="s">
        <v>263</v>
      </c>
      <c r="E372" s="74" t="s">
        <v>46</v>
      </c>
      <c r="F372" s="74" t="s">
        <v>53</v>
      </c>
      <c r="G372" s="74" t="s">
        <v>43</v>
      </c>
      <c r="H372" s="74" t="s">
        <v>54</v>
      </c>
      <c r="I372" s="74" t="s">
        <v>57</v>
      </c>
      <c r="J372" s="74"/>
      <c r="K372" s="74"/>
      <c r="L372" s="74"/>
      <c r="M372" s="74" t="s">
        <v>38</v>
      </c>
      <c r="N372" s="74" t="s">
        <v>39</v>
      </c>
      <c r="O372" s="74" t="s">
        <v>40</v>
      </c>
      <c r="P372" s="75" t="s">
        <v>166</v>
      </c>
      <c r="Q372" s="77">
        <v>0</v>
      </c>
      <c r="R372" s="77">
        <v>117233</v>
      </c>
      <c r="S372" s="77">
        <v>0</v>
      </c>
      <c r="T372" s="77">
        <v>117233</v>
      </c>
      <c r="U372" s="77">
        <v>0</v>
      </c>
      <c r="V372" s="77">
        <v>117233</v>
      </c>
      <c r="W372" s="77">
        <v>0</v>
      </c>
      <c r="X372" s="77">
        <v>117233</v>
      </c>
      <c r="Y372" s="77">
        <v>117233</v>
      </c>
      <c r="Z372" s="77">
        <v>117233</v>
      </c>
      <c r="AA372" s="77">
        <v>117233</v>
      </c>
    </row>
    <row r="373" spans="1:27" ht="15" customHeight="1" x14ac:dyDescent="0.25">
      <c r="A373" s="74" t="s">
        <v>247</v>
      </c>
      <c r="B373" s="75" t="s">
        <v>248</v>
      </c>
      <c r="C373" s="76" t="s">
        <v>213</v>
      </c>
      <c r="D373" s="69" t="s">
        <v>263</v>
      </c>
      <c r="E373" s="74" t="s">
        <v>63</v>
      </c>
      <c r="F373" s="74" t="s">
        <v>37</v>
      </c>
      <c r="G373" s="74" t="s">
        <v>43</v>
      </c>
      <c r="H373" s="74" t="s">
        <v>57</v>
      </c>
      <c r="I373" s="74"/>
      <c r="J373" s="74"/>
      <c r="K373" s="74"/>
      <c r="L373" s="74"/>
      <c r="M373" s="74" t="s">
        <v>38</v>
      </c>
      <c r="N373" s="74" t="s">
        <v>39</v>
      </c>
      <c r="O373" s="74" t="s">
        <v>40</v>
      </c>
      <c r="P373" s="75" t="s">
        <v>168</v>
      </c>
      <c r="Q373" s="77">
        <v>0</v>
      </c>
      <c r="R373" s="77">
        <v>9927077</v>
      </c>
      <c r="S373" s="77">
        <v>0</v>
      </c>
      <c r="T373" s="77">
        <v>9927077</v>
      </c>
      <c r="U373" s="77">
        <v>0</v>
      </c>
      <c r="V373" s="77">
        <v>9927077</v>
      </c>
      <c r="W373" s="77">
        <v>0</v>
      </c>
      <c r="X373" s="77">
        <v>9927077</v>
      </c>
      <c r="Y373" s="77">
        <v>9927077</v>
      </c>
      <c r="Z373" s="77">
        <v>9927077</v>
      </c>
      <c r="AA373" s="77">
        <v>9927077</v>
      </c>
    </row>
    <row r="374" spans="1:27" ht="15" customHeight="1" x14ac:dyDescent="0.25">
      <c r="A374" s="74" t="s">
        <v>249</v>
      </c>
      <c r="B374" s="75" t="s">
        <v>250</v>
      </c>
      <c r="C374" s="76" t="s">
        <v>183</v>
      </c>
      <c r="D374" s="69" t="s">
        <v>263</v>
      </c>
      <c r="E374" s="74" t="s">
        <v>37</v>
      </c>
      <c r="F374" s="74" t="s">
        <v>37</v>
      </c>
      <c r="G374" s="74" t="s">
        <v>37</v>
      </c>
      <c r="H374" s="74" t="s">
        <v>57</v>
      </c>
      <c r="I374" s="74" t="s">
        <v>57</v>
      </c>
      <c r="J374" s="74"/>
      <c r="K374" s="74"/>
      <c r="L374" s="74"/>
      <c r="M374" s="74" t="s">
        <v>38</v>
      </c>
      <c r="N374" s="74" t="s">
        <v>39</v>
      </c>
      <c r="O374" s="74" t="s">
        <v>40</v>
      </c>
      <c r="P374" s="75" t="s">
        <v>128</v>
      </c>
      <c r="Q374" s="77">
        <v>558421000</v>
      </c>
      <c r="R374" s="77">
        <v>0</v>
      </c>
      <c r="S374" s="77">
        <v>0</v>
      </c>
      <c r="T374" s="77">
        <v>558421000</v>
      </c>
      <c r="U374" s="77">
        <v>0</v>
      </c>
      <c r="V374" s="77">
        <v>289535529</v>
      </c>
      <c r="W374" s="77">
        <v>268885471</v>
      </c>
      <c r="X374" s="77">
        <v>289535529</v>
      </c>
      <c r="Y374" s="77">
        <v>289535529</v>
      </c>
      <c r="Z374" s="77">
        <v>289535529</v>
      </c>
      <c r="AA374" s="77">
        <v>289535529</v>
      </c>
    </row>
    <row r="375" spans="1:27" ht="15" customHeight="1" x14ac:dyDescent="0.25">
      <c r="A375" s="74" t="s">
        <v>249</v>
      </c>
      <c r="B375" s="75" t="s">
        <v>250</v>
      </c>
      <c r="C375" s="76" t="s">
        <v>184</v>
      </c>
      <c r="D375" s="69" t="s">
        <v>263</v>
      </c>
      <c r="E375" s="74" t="s">
        <v>37</v>
      </c>
      <c r="F375" s="74" t="s">
        <v>37</v>
      </c>
      <c r="G375" s="74" t="s">
        <v>37</v>
      </c>
      <c r="H375" s="74" t="s">
        <v>57</v>
      </c>
      <c r="I375" s="74" t="s">
        <v>129</v>
      </c>
      <c r="J375" s="74"/>
      <c r="K375" s="74"/>
      <c r="L375" s="74"/>
      <c r="M375" s="74" t="s">
        <v>38</v>
      </c>
      <c r="N375" s="74" t="s">
        <v>39</v>
      </c>
      <c r="O375" s="74" t="s">
        <v>40</v>
      </c>
      <c r="P375" s="75" t="s">
        <v>130</v>
      </c>
      <c r="Q375" s="77">
        <v>0</v>
      </c>
      <c r="R375" s="77">
        <v>21194703</v>
      </c>
      <c r="S375" s="77">
        <v>21194703</v>
      </c>
      <c r="T375" s="77">
        <v>0</v>
      </c>
      <c r="U375" s="77">
        <v>0</v>
      </c>
      <c r="V375" s="77">
        <v>0</v>
      </c>
      <c r="W375" s="77">
        <v>0</v>
      </c>
      <c r="X375" s="77">
        <v>0</v>
      </c>
      <c r="Y375" s="77">
        <v>0</v>
      </c>
      <c r="Z375" s="77">
        <v>0</v>
      </c>
      <c r="AA375" s="77">
        <v>0</v>
      </c>
    </row>
    <row r="376" spans="1:27" ht="15" customHeight="1" x14ac:dyDescent="0.25">
      <c r="A376" s="74" t="s">
        <v>249</v>
      </c>
      <c r="B376" s="75" t="s">
        <v>250</v>
      </c>
      <c r="C376" s="76" t="s">
        <v>185</v>
      </c>
      <c r="D376" s="69" t="s">
        <v>263</v>
      </c>
      <c r="E376" s="74" t="s">
        <v>37</v>
      </c>
      <c r="F376" s="74" t="s">
        <v>37</v>
      </c>
      <c r="G376" s="74" t="s">
        <v>37</v>
      </c>
      <c r="H376" s="74" t="s">
        <v>57</v>
      </c>
      <c r="I376" s="74" t="s">
        <v>131</v>
      </c>
      <c r="J376" s="74"/>
      <c r="K376" s="74"/>
      <c r="L376" s="74"/>
      <c r="M376" s="74" t="s">
        <v>38</v>
      </c>
      <c r="N376" s="74" t="s">
        <v>39</v>
      </c>
      <c r="O376" s="74" t="s">
        <v>40</v>
      </c>
      <c r="P376" s="75" t="s">
        <v>132</v>
      </c>
      <c r="Q376" s="77">
        <v>11899000</v>
      </c>
      <c r="R376" s="77">
        <v>0</v>
      </c>
      <c r="S376" s="77">
        <v>0</v>
      </c>
      <c r="T376" s="77">
        <v>11899000</v>
      </c>
      <c r="U376" s="77">
        <v>0</v>
      </c>
      <c r="V376" s="77">
        <v>5885033</v>
      </c>
      <c r="W376" s="77">
        <v>6013967</v>
      </c>
      <c r="X376" s="77">
        <v>5885033</v>
      </c>
      <c r="Y376" s="77">
        <v>5885033</v>
      </c>
      <c r="Z376" s="77">
        <v>5885033</v>
      </c>
      <c r="AA376" s="77">
        <v>5885033</v>
      </c>
    </row>
    <row r="377" spans="1:27" ht="15" customHeight="1" x14ac:dyDescent="0.25">
      <c r="A377" s="74" t="s">
        <v>249</v>
      </c>
      <c r="B377" s="75" t="s">
        <v>250</v>
      </c>
      <c r="C377" s="76" t="s">
        <v>186</v>
      </c>
      <c r="D377" s="69" t="s">
        <v>263</v>
      </c>
      <c r="E377" s="74" t="s">
        <v>37</v>
      </c>
      <c r="F377" s="74" t="s">
        <v>37</v>
      </c>
      <c r="G377" s="74" t="s">
        <v>37</v>
      </c>
      <c r="H377" s="74" t="s">
        <v>57</v>
      </c>
      <c r="I377" s="74" t="s">
        <v>133</v>
      </c>
      <c r="J377" s="74"/>
      <c r="K377" s="74"/>
      <c r="L377" s="74"/>
      <c r="M377" s="74" t="s">
        <v>38</v>
      </c>
      <c r="N377" s="74" t="s">
        <v>39</v>
      </c>
      <c r="O377" s="74" t="s">
        <v>40</v>
      </c>
      <c r="P377" s="75" t="s">
        <v>134</v>
      </c>
      <c r="Q377" s="77">
        <v>17265000</v>
      </c>
      <c r="R377" s="77">
        <v>0</v>
      </c>
      <c r="S377" s="77">
        <v>0</v>
      </c>
      <c r="T377" s="77">
        <v>17265000</v>
      </c>
      <c r="U377" s="77">
        <v>0</v>
      </c>
      <c r="V377" s="77">
        <v>9157436</v>
      </c>
      <c r="W377" s="77">
        <v>8107564</v>
      </c>
      <c r="X377" s="77">
        <v>9157436</v>
      </c>
      <c r="Y377" s="77">
        <v>9157436</v>
      </c>
      <c r="Z377" s="77">
        <v>9157436</v>
      </c>
      <c r="AA377" s="77">
        <v>9157436</v>
      </c>
    </row>
    <row r="378" spans="1:27" ht="15" customHeight="1" x14ac:dyDescent="0.25">
      <c r="A378" s="74" t="s">
        <v>249</v>
      </c>
      <c r="B378" s="75" t="s">
        <v>250</v>
      </c>
      <c r="C378" s="76" t="s">
        <v>187</v>
      </c>
      <c r="D378" s="69" t="s">
        <v>263</v>
      </c>
      <c r="E378" s="74" t="s">
        <v>37</v>
      </c>
      <c r="F378" s="74" t="s">
        <v>37</v>
      </c>
      <c r="G378" s="74" t="s">
        <v>37</v>
      </c>
      <c r="H378" s="74" t="s">
        <v>57</v>
      </c>
      <c r="I378" s="74" t="s">
        <v>135</v>
      </c>
      <c r="J378" s="74"/>
      <c r="K378" s="74"/>
      <c r="L378" s="74"/>
      <c r="M378" s="74" t="s">
        <v>38</v>
      </c>
      <c r="N378" s="74" t="s">
        <v>39</v>
      </c>
      <c r="O378" s="74" t="s">
        <v>40</v>
      </c>
      <c r="P378" s="75" t="s">
        <v>136</v>
      </c>
      <c r="Q378" s="77">
        <v>49363000</v>
      </c>
      <c r="R378" s="77">
        <v>8105472</v>
      </c>
      <c r="S378" s="77">
        <v>0</v>
      </c>
      <c r="T378" s="77">
        <v>57468472</v>
      </c>
      <c r="U378" s="77">
        <v>0</v>
      </c>
      <c r="V378" s="77">
        <v>57468472</v>
      </c>
      <c r="W378" s="77">
        <v>0</v>
      </c>
      <c r="X378" s="77">
        <v>57468472</v>
      </c>
      <c r="Y378" s="77">
        <v>57468472</v>
      </c>
      <c r="Z378" s="77">
        <v>57468472</v>
      </c>
      <c r="AA378" s="77">
        <v>57468472</v>
      </c>
    </row>
    <row r="379" spans="1:27" ht="15" customHeight="1" x14ac:dyDescent="0.25">
      <c r="A379" s="74" t="s">
        <v>249</v>
      </c>
      <c r="B379" s="75" t="s">
        <v>250</v>
      </c>
      <c r="C379" s="76" t="s">
        <v>188</v>
      </c>
      <c r="D379" s="69" t="s">
        <v>263</v>
      </c>
      <c r="E379" s="74" t="s">
        <v>37</v>
      </c>
      <c r="F379" s="74" t="s">
        <v>37</v>
      </c>
      <c r="G379" s="74" t="s">
        <v>37</v>
      </c>
      <c r="H379" s="74" t="s">
        <v>57</v>
      </c>
      <c r="I379" s="74" t="s">
        <v>137</v>
      </c>
      <c r="J379" s="74"/>
      <c r="K379" s="74"/>
      <c r="L379" s="74"/>
      <c r="M379" s="74" t="s">
        <v>38</v>
      </c>
      <c r="N379" s="74" t="s">
        <v>39</v>
      </c>
      <c r="O379" s="74" t="s">
        <v>40</v>
      </c>
      <c r="P379" s="75" t="s">
        <v>138</v>
      </c>
      <c r="Q379" s="77">
        <v>19777000</v>
      </c>
      <c r="R379" s="77">
        <v>0</v>
      </c>
      <c r="S379" s="77">
        <v>0</v>
      </c>
      <c r="T379" s="77">
        <v>19777000</v>
      </c>
      <c r="U379" s="77">
        <v>0</v>
      </c>
      <c r="V379" s="77">
        <v>7501088</v>
      </c>
      <c r="W379" s="77">
        <v>12275912</v>
      </c>
      <c r="X379" s="77">
        <v>7501088</v>
      </c>
      <c r="Y379" s="77">
        <v>7501088</v>
      </c>
      <c r="Z379" s="77">
        <v>7501088</v>
      </c>
      <c r="AA379" s="77">
        <v>7501088</v>
      </c>
    </row>
    <row r="380" spans="1:27" ht="15" customHeight="1" x14ac:dyDescent="0.25">
      <c r="A380" s="74" t="s">
        <v>249</v>
      </c>
      <c r="B380" s="75" t="s">
        <v>250</v>
      </c>
      <c r="C380" s="76" t="s">
        <v>189</v>
      </c>
      <c r="D380" s="69" t="s">
        <v>263</v>
      </c>
      <c r="E380" s="74" t="s">
        <v>37</v>
      </c>
      <c r="F380" s="74" t="s">
        <v>37</v>
      </c>
      <c r="G380" s="74" t="s">
        <v>37</v>
      </c>
      <c r="H380" s="74" t="s">
        <v>57</v>
      </c>
      <c r="I380" s="74" t="s">
        <v>140</v>
      </c>
      <c r="J380" s="74"/>
      <c r="K380" s="74"/>
      <c r="L380" s="74"/>
      <c r="M380" s="74" t="s">
        <v>38</v>
      </c>
      <c r="N380" s="74" t="s">
        <v>39</v>
      </c>
      <c r="O380" s="74" t="s">
        <v>40</v>
      </c>
      <c r="P380" s="75" t="s">
        <v>141</v>
      </c>
      <c r="Q380" s="77">
        <v>64568000</v>
      </c>
      <c r="R380" s="77">
        <v>0</v>
      </c>
      <c r="S380" s="77">
        <v>0</v>
      </c>
      <c r="T380" s="77">
        <v>64568000</v>
      </c>
      <c r="U380" s="77">
        <v>0</v>
      </c>
      <c r="V380" s="77">
        <v>0</v>
      </c>
      <c r="W380" s="77">
        <v>64568000</v>
      </c>
      <c r="X380" s="77">
        <v>0</v>
      </c>
      <c r="Y380" s="77">
        <v>0</v>
      </c>
      <c r="Z380" s="77">
        <v>0</v>
      </c>
      <c r="AA380" s="77">
        <v>0</v>
      </c>
    </row>
    <row r="381" spans="1:27" ht="15" customHeight="1" x14ac:dyDescent="0.25">
      <c r="A381" s="74" t="s">
        <v>249</v>
      </c>
      <c r="B381" s="75" t="s">
        <v>250</v>
      </c>
      <c r="C381" s="76" t="s">
        <v>190</v>
      </c>
      <c r="D381" s="69" t="s">
        <v>263</v>
      </c>
      <c r="E381" s="74" t="s">
        <v>37</v>
      </c>
      <c r="F381" s="74" t="s">
        <v>37</v>
      </c>
      <c r="G381" s="74" t="s">
        <v>37</v>
      </c>
      <c r="H381" s="74" t="s">
        <v>57</v>
      </c>
      <c r="I381" s="74" t="s">
        <v>142</v>
      </c>
      <c r="J381" s="74"/>
      <c r="K381" s="74"/>
      <c r="L381" s="74"/>
      <c r="M381" s="74" t="s">
        <v>38</v>
      </c>
      <c r="N381" s="74" t="s">
        <v>39</v>
      </c>
      <c r="O381" s="74" t="s">
        <v>40</v>
      </c>
      <c r="P381" s="75" t="s">
        <v>143</v>
      </c>
      <c r="Q381" s="77">
        <v>29428000</v>
      </c>
      <c r="R381" s="77">
        <v>0</v>
      </c>
      <c r="S381" s="77">
        <v>0</v>
      </c>
      <c r="T381" s="77">
        <v>29428000</v>
      </c>
      <c r="U381" s="77">
        <v>0</v>
      </c>
      <c r="V381" s="77">
        <v>23950166</v>
      </c>
      <c r="W381" s="77">
        <v>5477834</v>
      </c>
      <c r="X381" s="77">
        <v>23950166</v>
      </c>
      <c r="Y381" s="77">
        <v>23950166</v>
      </c>
      <c r="Z381" s="77">
        <v>23950166</v>
      </c>
      <c r="AA381" s="77">
        <v>23950166</v>
      </c>
    </row>
    <row r="382" spans="1:27" ht="15" customHeight="1" x14ac:dyDescent="0.25">
      <c r="A382" s="74" t="s">
        <v>249</v>
      </c>
      <c r="B382" s="75" t="s">
        <v>250</v>
      </c>
      <c r="C382" s="76" t="s">
        <v>191</v>
      </c>
      <c r="D382" s="69" t="s">
        <v>263</v>
      </c>
      <c r="E382" s="74" t="s">
        <v>37</v>
      </c>
      <c r="F382" s="74" t="s">
        <v>37</v>
      </c>
      <c r="G382" s="74" t="s">
        <v>43</v>
      </c>
      <c r="H382" s="74" t="s">
        <v>57</v>
      </c>
      <c r="I382" s="74"/>
      <c r="J382" s="74"/>
      <c r="K382" s="74"/>
      <c r="L382" s="74"/>
      <c r="M382" s="74" t="s">
        <v>38</v>
      </c>
      <c r="N382" s="74" t="s">
        <v>39</v>
      </c>
      <c r="O382" s="74" t="s">
        <v>40</v>
      </c>
      <c r="P382" s="75" t="s">
        <v>144</v>
      </c>
      <c r="Q382" s="77">
        <v>73339000</v>
      </c>
      <c r="R382" s="77">
        <v>0</v>
      </c>
      <c r="S382" s="77">
        <v>0</v>
      </c>
      <c r="T382" s="77">
        <v>73339000</v>
      </c>
      <c r="U382" s="77">
        <v>0</v>
      </c>
      <c r="V382" s="77">
        <v>33363071</v>
      </c>
      <c r="W382" s="77">
        <v>39975929</v>
      </c>
      <c r="X382" s="77">
        <v>33363071</v>
      </c>
      <c r="Y382" s="77">
        <v>33363071</v>
      </c>
      <c r="Z382" s="77">
        <v>33363071</v>
      </c>
      <c r="AA382" s="77">
        <v>33363071</v>
      </c>
    </row>
    <row r="383" spans="1:27" ht="15" customHeight="1" x14ac:dyDescent="0.25">
      <c r="A383" s="74" t="s">
        <v>249</v>
      </c>
      <c r="B383" s="75" t="s">
        <v>250</v>
      </c>
      <c r="C383" s="76" t="s">
        <v>192</v>
      </c>
      <c r="D383" s="69" t="s">
        <v>263</v>
      </c>
      <c r="E383" s="74" t="s">
        <v>37</v>
      </c>
      <c r="F383" s="74" t="s">
        <v>37</v>
      </c>
      <c r="G383" s="74" t="s">
        <v>43</v>
      </c>
      <c r="H383" s="74" t="s">
        <v>60</v>
      </c>
      <c r="I383" s="74"/>
      <c r="J383" s="74"/>
      <c r="K383" s="74"/>
      <c r="L383" s="74"/>
      <c r="M383" s="74" t="s">
        <v>38</v>
      </c>
      <c r="N383" s="74" t="s">
        <v>39</v>
      </c>
      <c r="O383" s="74" t="s">
        <v>40</v>
      </c>
      <c r="P383" s="75" t="s">
        <v>145</v>
      </c>
      <c r="Q383" s="77">
        <v>51948000</v>
      </c>
      <c r="R383" s="77">
        <v>0</v>
      </c>
      <c r="S383" s="77">
        <v>0</v>
      </c>
      <c r="T383" s="77">
        <v>51948000</v>
      </c>
      <c r="U383" s="77">
        <v>0</v>
      </c>
      <c r="V383" s="77">
        <v>27213829</v>
      </c>
      <c r="W383" s="77">
        <v>24734171</v>
      </c>
      <c r="X383" s="77">
        <v>27213829</v>
      </c>
      <c r="Y383" s="77">
        <v>27213829</v>
      </c>
      <c r="Z383" s="77">
        <v>27213829</v>
      </c>
      <c r="AA383" s="77">
        <v>27213829</v>
      </c>
    </row>
    <row r="384" spans="1:27" ht="15" customHeight="1" x14ac:dyDescent="0.25">
      <c r="A384" s="74" t="s">
        <v>249</v>
      </c>
      <c r="B384" s="75" t="s">
        <v>250</v>
      </c>
      <c r="C384" s="76" t="s">
        <v>193</v>
      </c>
      <c r="D384" s="69" t="s">
        <v>263</v>
      </c>
      <c r="E384" s="74" t="s">
        <v>37</v>
      </c>
      <c r="F384" s="74" t="s">
        <v>37</v>
      </c>
      <c r="G384" s="74" t="s">
        <v>43</v>
      </c>
      <c r="H384" s="74" t="s">
        <v>131</v>
      </c>
      <c r="I384" s="74"/>
      <c r="J384" s="74"/>
      <c r="K384" s="74"/>
      <c r="L384" s="74"/>
      <c r="M384" s="74" t="s">
        <v>38</v>
      </c>
      <c r="N384" s="74" t="s">
        <v>39</v>
      </c>
      <c r="O384" s="74" t="s">
        <v>40</v>
      </c>
      <c r="P384" s="75" t="s">
        <v>146</v>
      </c>
      <c r="Q384" s="77">
        <v>30804000</v>
      </c>
      <c r="R384" s="77">
        <v>0</v>
      </c>
      <c r="S384" s="77">
        <v>0</v>
      </c>
      <c r="T384" s="77">
        <v>30804000</v>
      </c>
      <c r="U384" s="77">
        <v>0</v>
      </c>
      <c r="V384" s="77">
        <v>16681300</v>
      </c>
      <c r="W384" s="77">
        <v>14122700</v>
      </c>
      <c r="X384" s="77">
        <v>16681300</v>
      </c>
      <c r="Y384" s="77">
        <v>16681300</v>
      </c>
      <c r="Z384" s="77">
        <v>16681300</v>
      </c>
      <c r="AA384" s="77">
        <v>16681300</v>
      </c>
    </row>
    <row r="385" spans="1:27" ht="15" customHeight="1" x14ac:dyDescent="0.25">
      <c r="A385" s="74" t="s">
        <v>249</v>
      </c>
      <c r="B385" s="75" t="s">
        <v>250</v>
      </c>
      <c r="C385" s="76" t="s">
        <v>194</v>
      </c>
      <c r="D385" s="69" t="s">
        <v>263</v>
      </c>
      <c r="E385" s="74" t="s">
        <v>37</v>
      </c>
      <c r="F385" s="74" t="s">
        <v>37</v>
      </c>
      <c r="G385" s="74" t="s">
        <v>43</v>
      </c>
      <c r="H385" s="74" t="s">
        <v>133</v>
      </c>
      <c r="I385" s="74"/>
      <c r="J385" s="74"/>
      <c r="K385" s="74"/>
      <c r="L385" s="74"/>
      <c r="M385" s="74" t="s">
        <v>38</v>
      </c>
      <c r="N385" s="74" t="s">
        <v>39</v>
      </c>
      <c r="O385" s="74" t="s">
        <v>40</v>
      </c>
      <c r="P385" s="75" t="s">
        <v>147</v>
      </c>
      <c r="Q385" s="77">
        <v>6725000</v>
      </c>
      <c r="R385" s="77">
        <v>0</v>
      </c>
      <c r="S385" s="77">
        <v>0</v>
      </c>
      <c r="T385" s="77">
        <v>6725000</v>
      </c>
      <c r="U385" s="77">
        <v>0</v>
      </c>
      <c r="V385" s="77">
        <v>3386600</v>
      </c>
      <c r="W385" s="77">
        <v>3338400</v>
      </c>
      <c r="X385" s="77">
        <v>3386600</v>
      </c>
      <c r="Y385" s="77">
        <v>3386600</v>
      </c>
      <c r="Z385" s="77">
        <v>3386600</v>
      </c>
      <c r="AA385" s="77">
        <v>3386600</v>
      </c>
    </row>
    <row r="386" spans="1:27" ht="15" customHeight="1" x14ac:dyDescent="0.25">
      <c r="A386" s="74" t="s">
        <v>249</v>
      </c>
      <c r="B386" s="75" t="s">
        <v>250</v>
      </c>
      <c r="C386" s="76" t="s">
        <v>195</v>
      </c>
      <c r="D386" s="69" t="s">
        <v>263</v>
      </c>
      <c r="E386" s="74" t="s">
        <v>37</v>
      </c>
      <c r="F386" s="74" t="s">
        <v>37</v>
      </c>
      <c r="G386" s="74" t="s">
        <v>43</v>
      </c>
      <c r="H386" s="74" t="s">
        <v>135</v>
      </c>
      <c r="I386" s="74"/>
      <c r="J386" s="74"/>
      <c r="K386" s="74"/>
      <c r="L386" s="74"/>
      <c r="M386" s="74" t="s">
        <v>38</v>
      </c>
      <c r="N386" s="74" t="s">
        <v>39</v>
      </c>
      <c r="O386" s="74" t="s">
        <v>40</v>
      </c>
      <c r="P386" s="75" t="s">
        <v>148</v>
      </c>
      <c r="Q386" s="77">
        <v>23107000</v>
      </c>
      <c r="R386" s="77">
        <v>0</v>
      </c>
      <c r="S386" s="77">
        <v>0</v>
      </c>
      <c r="T386" s="77">
        <v>23107000</v>
      </c>
      <c r="U386" s="77">
        <v>0</v>
      </c>
      <c r="V386" s="77">
        <v>12514600</v>
      </c>
      <c r="W386" s="77">
        <v>10592400</v>
      </c>
      <c r="X386" s="77">
        <v>12514600</v>
      </c>
      <c r="Y386" s="77">
        <v>12514600</v>
      </c>
      <c r="Z386" s="77">
        <v>12514600</v>
      </c>
      <c r="AA386" s="77">
        <v>12514600</v>
      </c>
    </row>
    <row r="387" spans="1:27" ht="15" customHeight="1" x14ac:dyDescent="0.25">
      <c r="A387" s="74" t="s">
        <v>249</v>
      </c>
      <c r="B387" s="75" t="s">
        <v>250</v>
      </c>
      <c r="C387" s="76" t="s">
        <v>196</v>
      </c>
      <c r="D387" s="69" t="s">
        <v>263</v>
      </c>
      <c r="E387" s="74" t="s">
        <v>37</v>
      </c>
      <c r="F387" s="74" t="s">
        <v>37</v>
      </c>
      <c r="G387" s="74" t="s">
        <v>43</v>
      </c>
      <c r="H387" s="74" t="s">
        <v>137</v>
      </c>
      <c r="I387" s="74"/>
      <c r="J387" s="74"/>
      <c r="K387" s="74"/>
      <c r="L387" s="74"/>
      <c r="M387" s="74" t="s">
        <v>38</v>
      </c>
      <c r="N387" s="74" t="s">
        <v>39</v>
      </c>
      <c r="O387" s="74" t="s">
        <v>40</v>
      </c>
      <c r="P387" s="75" t="s">
        <v>149</v>
      </c>
      <c r="Q387" s="77">
        <v>15408000</v>
      </c>
      <c r="R387" s="77">
        <v>0</v>
      </c>
      <c r="S387" s="77">
        <v>0</v>
      </c>
      <c r="T387" s="77">
        <v>15408000</v>
      </c>
      <c r="U387" s="77">
        <v>0</v>
      </c>
      <c r="V387" s="77">
        <v>8344500</v>
      </c>
      <c r="W387" s="77">
        <v>7063500</v>
      </c>
      <c r="X387" s="77">
        <v>8344500</v>
      </c>
      <c r="Y387" s="77">
        <v>8344500</v>
      </c>
      <c r="Z387" s="77">
        <v>8344500</v>
      </c>
      <c r="AA387" s="77">
        <v>8344500</v>
      </c>
    </row>
    <row r="388" spans="1:27" ht="15" customHeight="1" x14ac:dyDescent="0.25">
      <c r="A388" s="74" t="s">
        <v>249</v>
      </c>
      <c r="B388" s="75" t="s">
        <v>250</v>
      </c>
      <c r="C388" s="76" t="s">
        <v>197</v>
      </c>
      <c r="D388" s="69" t="s">
        <v>263</v>
      </c>
      <c r="E388" s="74" t="s">
        <v>37</v>
      </c>
      <c r="F388" s="74" t="s">
        <v>37</v>
      </c>
      <c r="G388" s="74" t="s">
        <v>46</v>
      </c>
      <c r="H388" s="74" t="s">
        <v>57</v>
      </c>
      <c r="I388" s="74" t="s">
        <v>57</v>
      </c>
      <c r="J388" s="74"/>
      <c r="K388" s="74"/>
      <c r="L388" s="74"/>
      <c r="M388" s="74" t="s">
        <v>38</v>
      </c>
      <c r="N388" s="74" t="s">
        <v>39</v>
      </c>
      <c r="O388" s="74" t="s">
        <v>40</v>
      </c>
      <c r="P388" s="75" t="s">
        <v>150</v>
      </c>
      <c r="Q388" s="77">
        <v>3702510</v>
      </c>
      <c r="R388" s="77">
        <v>23515742</v>
      </c>
      <c r="S388" s="77">
        <v>0</v>
      </c>
      <c r="T388" s="77">
        <v>27218252</v>
      </c>
      <c r="U388" s="77">
        <v>0</v>
      </c>
      <c r="V388" s="77">
        <v>27218246</v>
      </c>
      <c r="W388" s="77">
        <v>6</v>
      </c>
      <c r="X388" s="77">
        <v>27218246</v>
      </c>
      <c r="Y388" s="77">
        <v>27218246</v>
      </c>
      <c r="Z388" s="77">
        <v>27218246</v>
      </c>
      <c r="AA388" s="77">
        <v>27218246</v>
      </c>
    </row>
    <row r="389" spans="1:27" ht="15" customHeight="1" x14ac:dyDescent="0.25">
      <c r="A389" s="74" t="s">
        <v>249</v>
      </c>
      <c r="B389" s="75" t="s">
        <v>250</v>
      </c>
      <c r="C389" s="76" t="s">
        <v>199</v>
      </c>
      <c r="D389" s="69" t="s">
        <v>263</v>
      </c>
      <c r="E389" s="74" t="s">
        <v>37</v>
      </c>
      <c r="F389" s="74" t="s">
        <v>37</v>
      </c>
      <c r="G389" s="74" t="s">
        <v>46</v>
      </c>
      <c r="H389" s="74" t="s">
        <v>57</v>
      </c>
      <c r="I389" s="74" t="s">
        <v>129</v>
      </c>
      <c r="J389" s="74"/>
      <c r="K389" s="74"/>
      <c r="L389" s="74"/>
      <c r="M389" s="74" t="s">
        <v>38</v>
      </c>
      <c r="N389" s="74" t="s">
        <v>39</v>
      </c>
      <c r="O389" s="74" t="s">
        <v>40</v>
      </c>
      <c r="P389" s="75" t="s">
        <v>152</v>
      </c>
      <c r="Q389" s="77">
        <v>1641150</v>
      </c>
      <c r="R389" s="77">
        <v>557984</v>
      </c>
      <c r="S389" s="77">
        <v>0</v>
      </c>
      <c r="T389" s="77">
        <v>2199134</v>
      </c>
      <c r="U389" s="77">
        <v>0</v>
      </c>
      <c r="V389" s="77">
        <v>2104972</v>
      </c>
      <c r="W389" s="77">
        <v>94162</v>
      </c>
      <c r="X389" s="77">
        <v>2104972</v>
      </c>
      <c r="Y389" s="77">
        <v>2104972</v>
      </c>
      <c r="Z389" s="77">
        <v>2104972</v>
      </c>
      <c r="AA389" s="77">
        <v>2104972</v>
      </c>
    </row>
    <row r="390" spans="1:27" ht="15" customHeight="1" x14ac:dyDescent="0.25">
      <c r="A390" s="74" t="s">
        <v>249</v>
      </c>
      <c r="B390" s="75" t="s">
        <v>250</v>
      </c>
      <c r="C390" s="76" t="s">
        <v>200</v>
      </c>
      <c r="D390" s="69" t="s">
        <v>263</v>
      </c>
      <c r="E390" s="74" t="s">
        <v>37</v>
      </c>
      <c r="F390" s="74" t="s">
        <v>37</v>
      </c>
      <c r="G390" s="74" t="s">
        <v>46</v>
      </c>
      <c r="H390" s="74" t="s">
        <v>60</v>
      </c>
      <c r="I390" s="74"/>
      <c r="J390" s="74"/>
      <c r="K390" s="74"/>
      <c r="L390" s="74"/>
      <c r="M390" s="74" t="s">
        <v>38</v>
      </c>
      <c r="N390" s="74" t="s">
        <v>39</v>
      </c>
      <c r="O390" s="74" t="s">
        <v>40</v>
      </c>
      <c r="P390" s="75" t="s">
        <v>153</v>
      </c>
      <c r="Q390" s="77">
        <v>0</v>
      </c>
      <c r="R390" s="77">
        <v>24648655</v>
      </c>
      <c r="S390" s="77">
        <v>0</v>
      </c>
      <c r="T390" s="77">
        <v>24648655</v>
      </c>
      <c r="U390" s="77">
        <v>0</v>
      </c>
      <c r="V390" s="77">
        <v>10518853</v>
      </c>
      <c r="W390" s="77">
        <v>14129802</v>
      </c>
      <c r="X390" s="77">
        <v>10518853</v>
      </c>
      <c r="Y390" s="77">
        <v>10518853</v>
      </c>
      <c r="Z390" s="77">
        <v>10518853</v>
      </c>
      <c r="AA390" s="77">
        <v>10518853</v>
      </c>
    </row>
    <row r="391" spans="1:27" ht="15" customHeight="1" x14ac:dyDescent="0.25">
      <c r="A391" s="74" t="s">
        <v>249</v>
      </c>
      <c r="B391" s="75" t="s">
        <v>250</v>
      </c>
      <c r="C391" s="76" t="s">
        <v>203</v>
      </c>
      <c r="D391" s="69" t="s">
        <v>263</v>
      </c>
      <c r="E391" s="74" t="s">
        <v>43</v>
      </c>
      <c r="F391" s="74" t="s">
        <v>43</v>
      </c>
      <c r="G391" s="74" t="s">
        <v>37</v>
      </c>
      <c r="H391" s="74" t="s">
        <v>129</v>
      </c>
      <c r="I391" s="74" t="s">
        <v>129</v>
      </c>
      <c r="J391" s="74"/>
      <c r="K391" s="74"/>
      <c r="L391" s="74"/>
      <c r="M391" s="74" t="s">
        <v>38</v>
      </c>
      <c r="N391" s="74" t="s">
        <v>39</v>
      </c>
      <c r="O391" s="74" t="s">
        <v>40</v>
      </c>
      <c r="P391" s="75" t="s">
        <v>157</v>
      </c>
      <c r="Q391" s="77">
        <v>0</v>
      </c>
      <c r="R391" s="77">
        <v>900000</v>
      </c>
      <c r="S391" s="77">
        <v>0</v>
      </c>
      <c r="T391" s="77">
        <v>900000</v>
      </c>
      <c r="U391" s="77">
        <v>0</v>
      </c>
      <c r="V391" s="77">
        <v>900000</v>
      </c>
      <c r="W391" s="77">
        <v>0</v>
      </c>
      <c r="X391" s="77">
        <v>0</v>
      </c>
      <c r="Y391" s="77">
        <v>0</v>
      </c>
      <c r="Z391" s="77">
        <v>0</v>
      </c>
      <c r="AA391" s="77">
        <v>0</v>
      </c>
    </row>
    <row r="392" spans="1:27" ht="15" customHeight="1" x14ac:dyDescent="0.25">
      <c r="A392" s="74" t="s">
        <v>249</v>
      </c>
      <c r="B392" s="75" t="s">
        <v>250</v>
      </c>
      <c r="C392" s="76" t="s">
        <v>204</v>
      </c>
      <c r="D392" s="69" t="s">
        <v>263</v>
      </c>
      <c r="E392" s="74" t="s">
        <v>43</v>
      </c>
      <c r="F392" s="74" t="s">
        <v>43</v>
      </c>
      <c r="G392" s="74" t="s">
        <v>43</v>
      </c>
      <c r="H392" s="74" t="s">
        <v>135</v>
      </c>
      <c r="I392" s="74" t="s">
        <v>131</v>
      </c>
      <c r="J392" s="74"/>
      <c r="K392" s="74"/>
      <c r="L392" s="74"/>
      <c r="M392" s="74" t="s">
        <v>38</v>
      </c>
      <c r="N392" s="74" t="s">
        <v>39</v>
      </c>
      <c r="O392" s="74" t="s">
        <v>40</v>
      </c>
      <c r="P392" s="75" t="s">
        <v>158</v>
      </c>
      <c r="Q392" s="77">
        <v>0</v>
      </c>
      <c r="R392" s="77">
        <v>78400</v>
      </c>
      <c r="S392" s="77">
        <v>0</v>
      </c>
      <c r="T392" s="77">
        <v>78400</v>
      </c>
      <c r="U392" s="77">
        <v>0</v>
      </c>
      <c r="V392" s="77">
        <v>78400</v>
      </c>
      <c r="W392" s="77">
        <v>0</v>
      </c>
      <c r="X392" s="77">
        <v>78400</v>
      </c>
      <c r="Y392" s="77">
        <v>78400</v>
      </c>
      <c r="Z392" s="77">
        <v>78400</v>
      </c>
      <c r="AA392" s="77">
        <v>78400</v>
      </c>
    </row>
    <row r="393" spans="1:27" ht="15" customHeight="1" x14ac:dyDescent="0.25">
      <c r="A393" s="74" t="s">
        <v>249</v>
      </c>
      <c r="B393" s="75" t="s">
        <v>250</v>
      </c>
      <c r="C393" s="76" t="s">
        <v>205</v>
      </c>
      <c r="D393" s="69" t="s">
        <v>263</v>
      </c>
      <c r="E393" s="74" t="s">
        <v>43</v>
      </c>
      <c r="F393" s="74" t="s">
        <v>43</v>
      </c>
      <c r="G393" s="74" t="s">
        <v>43</v>
      </c>
      <c r="H393" s="74" t="s">
        <v>135</v>
      </c>
      <c r="I393" s="74" t="s">
        <v>140</v>
      </c>
      <c r="J393" s="74"/>
      <c r="K393" s="74"/>
      <c r="L393" s="74"/>
      <c r="M393" s="74" t="s">
        <v>38</v>
      </c>
      <c r="N393" s="74" t="s">
        <v>39</v>
      </c>
      <c r="O393" s="74" t="s">
        <v>40</v>
      </c>
      <c r="P393" s="75" t="s">
        <v>159</v>
      </c>
      <c r="Q393" s="77">
        <v>75000000</v>
      </c>
      <c r="R393" s="77">
        <v>0</v>
      </c>
      <c r="S393" s="77">
        <v>2000000</v>
      </c>
      <c r="T393" s="77">
        <v>73000000</v>
      </c>
      <c r="U393" s="77">
        <v>0</v>
      </c>
      <c r="V393" s="77">
        <v>73000000</v>
      </c>
      <c r="W393" s="77">
        <v>0</v>
      </c>
      <c r="X393" s="77">
        <v>30928790</v>
      </c>
      <c r="Y393" s="77">
        <v>30928790</v>
      </c>
      <c r="Z393" s="77">
        <v>30928790</v>
      </c>
      <c r="AA393" s="77">
        <v>30928790</v>
      </c>
    </row>
    <row r="394" spans="1:27" ht="15" customHeight="1" x14ac:dyDescent="0.25">
      <c r="A394" s="74" t="s">
        <v>249</v>
      </c>
      <c r="B394" s="75" t="s">
        <v>250</v>
      </c>
      <c r="C394" s="76" t="s">
        <v>206</v>
      </c>
      <c r="D394" s="69" t="s">
        <v>263</v>
      </c>
      <c r="E394" s="74" t="s">
        <v>43</v>
      </c>
      <c r="F394" s="74" t="s">
        <v>43</v>
      </c>
      <c r="G394" s="74" t="s">
        <v>43</v>
      </c>
      <c r="H394" s="74" t="s">
        <v>137</v>
      </c>
      <c r="I394" s="74" t="s">
        <v>57</v>
      </c>
      <c r="J394" s="74"/>
      <c r="K394" s="74"/>
      <c r="L394" s="74"/>
      <c r="M394" s="74" t="s">
        <v>38</v>
      </c>
      <c r="N394" s="74" t="s">
        <v>39</v>
      </c>
      <c r="O394" s="74" t="s">
        <v>40</v>
      </c>
      <c r="P394" s="75" t="s">
        <v>160</v>
      </c>
      <c r="Q394" s="77">
        <v>63971850</v>
      </c>
      <c r="R394" s="77">
        <v>0</v>
      </c>
      <c r="S394" s="77">
        <v>63971850</v>
      </c>
      <c r="T394" s="77">
        <v>0</v>
      </c>
      <c r="U394" s="77">
        <v>0</v>
      </c>
      <c r="V394" s="77">
        <v>0</v>
      </c>
      <c r="W394" s="77">
        <v>0</v>
      </c>
      <c r="X394" s="77">
        <v>0</v>
      </c>
      <c r="Y394" s="77">
        <v>0</v>
      </c>
      <c r="Z394" s="77">
        <v>0</v>
      </c>
      <c r="AA394" s="77">
        <v>0</v>
      </c>
    </row>
    <row r="395" spans="1:27" ht="15" customHeight="1" x14ac:dyDescent="0.25">
      <c r="A395" s="74" t="s">
        <v>249</v>
      </c>
      <c r="B395" s="75" t="s">
        <v>250</v>
      </c>
      <c r="C395" s="76" t="s">
        <v>109</v>
      </c>
      <c r="D395" s="69" t="s">
        <v>263</v>
      </c>
      <c r="E395" s="74" t="s">
        <v>43</v>
      </c>
      <c r="F395" s="74" t="s">
        <v>43</v>
      </c>
      <c r="G395" s="74" t="s">
        <v>43</v>
      </c>
      <c r="H395" s="74" t="s">
        <v>137</v>
      </c>
      <c r="I395" s="74" t="s">
        <v>60</v>
      </c>
      <c r="J395" s="74"/>
      <c r="K395" s="74"/>
      <c r="L395" s="74"/>
      <c r="M395" s="74" t="s">
        <v>38</v>
      </c>
      <c r="N395" s="74" t="s">
        <v>39</v>
      </c>
      <c r="O395" s="74" t="s">
        <v>40</v>
      </c>
      <c r="P395" s="75" t="s">
        <v>161</v>
      </c>
      <c r="Q395" s="77">
        <v>63971850</v>
      </c>
      <c r="R395" s="77">
        <v>0</v>
      </c>
      <c r="S395" s="77">
        <v>2796589</v>
      </c>
      <c r="T395" s="77">
        <v>61175261</v>
      </c>
      <c r="U395" s="77">
        <v>0</v>
      </c>
      <c r="V395" s="77">
        <v>61175261</v>
      </c>
      <c r="W395" s="77">
        <v>0</v>
      </c>
      <c r="X395" s="77">
        <v>61175261</v>
      </c>
      <c r="Y395" s="77">
        <v>25450087</v>
      </c>
      <c r="Z395" s="77">
        <v>25450087</v>
      </c>
      <c r="AA395" s="77">
        <v>25450087</v>
      </c>
    </row>
    <row r="396" spans="1:27" ht="15" customHeight="1" x14ac:dyDescent="0.25">
      <c r="A396" s="74" t="s">
        <v>249</v>
      </c>
      <c r="B396" s="75" t="s">
        <v>250</v>
      </c>
      <c r="C396" s="76" t="s">
        <v>208</v>
      </c>
      <c r="D396" s="69" t="s">
        <v>263</v>
      </c>
      <c r="E396" s="74" t="s">
        <v>43</v>
      </c>
      <c r="F396" s="74" t="s">
        <v>43</v>
      </c>
      <c r="G396" s="74" t="s">
        <v>43</v>
      </c>
      <c r="H396" s="74" t="s">
        <v>139</v>
      </c>
      <c r="I396" s="74" t="s">
        <v>131</v>
      </c>
      <c r="J396" s="74"/>
      <c r="K396" s="74"/>
      <c r="L396" s="74"/>
      <c r="M396" s="74" t="s">
        <v>38</v>
      </c>
      <c r="N396" s="74" t="s">
        <v>39</v>
      </c>
      <c r="O396" s="74" t="s">
        <v>40</v>
      </c>
      <c r="P396" s="75" t="s">
        <v>163</v>
      </c>
      <c r="Q396" s="77">
        <v>3200000</v>
      </c>
      <c r="R396" s="77">
        <v>0</v>
      </c>
      <c r="S396" s="77">
        <v>0</v>
      </c>
      <c r="T396" s="77">
        <v>3200000</v>
      </c>
      <c r="U396" s="77">
        <v>0</v>
      </c>
      <c r="V396" s="77">
        <v>3200000</v>
      </c>
      <c r="W396" s="77">
        <v>0</v>
      </c>
      <c r="X396" s="77">
        <v>707349</v>
      </c>
      <c r="Y396" s="77">
        <v>707349</v>
      </c>
      <c r="Z396" s="77">
        <v>707349</v>
      </c>
      <c r="AA396" s="77">
        <v>707349</v>
      </c>
    </row>
    <row r="397" spans="1:27" ht="15" customHeight="1" x14ac:dyDescent="0.25">
      <c r="A397" s="74" t="s">
        <v>249</v>
      </c>
      <c r="B397" s="75" t="s">
        <v>250</v>
      </c>
      <c r="C397" s="76" t="s">
        <v>209</v>
      </c>
      <c r="D397" s="69" t="s">
        <v>263</v>
      </c>
      <c r="E397" s="74" t="s">
        <v>43</v>
      </c>
      <c r="F397" s="74" t="s">
        <v>43</v>
      </c>
      <c r="G397" s="74" t="s">
        <v>43</v>
      </c>
      <c r="H397" s="74" t="s">
        <v>140</v>
      </c>
      <c r="I397" s="74" t="s">
        <v>131</v>
      </c>
      <c r="J397" s="74"/>
      <c r="K397" s="74"/>
      <c r="L397" s="74"/>
      <c r="M397" s="74" t="s">
        <v>38</v>
      </c>
      <c r="N397" s="74" t="s">
        <v>39</v>
      </c>
      <c r="O397" s="74" t="s">
        <v>40</v>
      </c>
      <c r="P397" s="75" t="s">
        <v>164</v>
      </c>
      <c r="Q397" s="77">
        <v>200000</v>
      </c>
      <c r="R397" s="77">
        <v>0</v>
      </c>
      <c r="S397" s="77">
        <v>200000</v>
      </c>
      <c r="T397" s="77">
        <v>0</v>
      </c>
      <c r="U397" s="77">
        <v>0</v>
      </c>
      <c r="V397" s="77">
        <v>0</v>
      </c>
      <c r="W397" s="77">
        <v>0</v>
      </c>
      <c r="X397" s="77">
        <v>0</v>
      </c>
      <c r="Y397" s="77">
        <v>0</v>
      </c>
      <c r="Z397" s="77">
        <v>0</v>
      </c>
      <c r="AA397" s="77">
        <v>0</v>
      </c>
    </row>
    <row r="398" spans="1:27" ht="15" customHeight="1" x14ac:dyDescent="0.25">
      <c r="A398" s="74" t="s">
        <v>249</v>
      </c>
      <c r="B398" s="75" t="s">
        <v>250</v>
      </c>
      <c r="C398" s="76" t="s">
        <v>210</v>
      </c>
      <c r="D398" s="69" t="s">
        <v>263</v>
      </c>
      <c r="E398" s="74" t="s">
        <v>43</v>
      </c>
      <c r="F398" s="74" t="s">
        <v>43</v>
      </c>
      <c r="G398" s="74" t="s">
        <v>43</v>
      </c>
      <c r="H398" s="74" t="s">
        <v>142</v>
      </c>
      <c r="I398" s="74"/>
      <c r="J398" s="74"/>
      <c r="K398" s="74"/>
      <c r="L398" s="74"/>
      <c r="M398" s="74" t="s">
        <v>38</v>
      </c>
      <c r="N398" s="74" t="s">
        <v>39</v>
      </c>
      <c r="O398" s="74" t="s">
        <v>40</v>
      </c>
      <c r="P398" s="75" t="s">
        <v>165</v>
      </c>
      <c r="Q398" s="77">
        <v>0</v>
      </c>
      <c r="R398" s="77">
        <v>258320</v>
      </c>
      <c r="S398" s="77">
        <v>0</v>
      </c>
      <c r="T398" s="77">
        <v>258320</v>
      </c>
      <c r="U398" s="77">
        <v>0</v>
      </c>
      <c r="V398" s="77">
        <v>258320</v>
      </c>
      <c r="W398" s="77">
        <v>0</v>
      </c>
      <c r="X398" s="77">
        <v>258320</v>
      </c>
      <c r="Y398" s="77">
        <v>258320</v>
      </c>
      <c r="Z398" s="77">
        <v>258320</v>
      </c>
      <c r="AA398" s="77">
        <v>258320</v>
      </c>
    </row>
    <row r="399" spans="1:27" ht="15" customHeight="1" x14ac:dyDescent="0.25">
      <c r="A399" s="74" t="s">
        <v>249</v>
      </c>
      <c r="B399" s="75" t="s">
        <v>250</v>
      </c>
      <c r="C399" s="76" t="s">
        <v>211</v>
      </c>
      <c r="D399" s="69" t="s">
        <v>263</v>
      </c>
      <c r="E399" s="74" t="s">
        <v>46</v>
      </c>
      <c r="F399" s="74" t="s">
        <v>53</v>
      </c>
      <c r="G399" s="74" t="s">
        <v>43</v>
      </c>
      <c r="H399" s="74" t="s">
        <v>54</v>
      </c>
      <c r="I399" s="74" t="s">
        <v>57</v>
      </c>
      <c r="J399" s="74"/>
      <c r="K399" s="74"/>
      <c r="L399" s="74"/>
      <c r="M399" s="74" t="s">
        <v>38</v>
      </c>
      <c r="N399" s="74" t="s">
        <v>39</v>
      </c>
      <c r="O399" s="74" t="s">
        <v>40</v>
      </c>
      <c r="P399" s="75" t="s">
        <v>166</v>
      </c>
      <c r="Q399" s="77">
        <v>0</v>
      </c>
      <c r="R399" s="77">
        <v>39050</v>
      </c>
      <c r="S399" s="77">
        <v>0</v>
      </c>
      <c r="T399" s="77">
        <v>39050</v>
      </c>
      <c r="U399" s="77">
        <v>0</v>
      </c>
      <c r="V399" s="77">
        <v>39050</v>
      </c>
      <c r="W399" s="77">
        <v>0</v>
      </c>
      <c r="X399" s="77">
        <v>39050</v>
      </c>
      <c r="Y399" s="77">
        <v>39050</v>
      </c>
      <c r="Z399" s="77">
        <v>39050</v>
      </c>
      <c r="AA399" s="77">
        <v>39050</v>
      </c>
    </row>
    <row r="400" spans="1:27" ht="15" customHeight="1" x14ac:dyDescent="0.25">
      <c r="A400" s="74" t="s">
        <v>249</v>
      </c>
      <c r="B400" s="75" t="s">
        <v>250</v>
      </c>
      <c r="C400" s="76" t="s">
        <v>213</v>
      </c>
      <c r="D400" s="69" t="s">
        <v>263</v>
      </c>
      <c r="E400" s="74" t="s">
        <v>63</v>
      </c>
      <c r="F400" s="74" t="s">
        <v>37</v>
      </c>
      <c r="G400" s="74" t="s">
        <v>43</v>
      </c>
      <c r="H400" s="74" t="s">
        <v>57</v>
      </c>
      <c r="I400" s="74"/>
      <c r="J400" s="74"/>
      <c r="K400" s="74"/>
      <c r="L400" s="74"/>
      <c r="M400" s="74" t="s">
        <v>38</v>
      </c>
      <c r="N400" s="74" t="s">
        <v>39</v>
      </c>
      <c r="O400" s="74" t="s">
        <v>40</v>
      </c>
      <c r="P400" s="75" t="s">
        <v>168</v>
      </c>
      <c r="Q400" s="77">
        <v>0</v>
      </c>
      <c r="R400" s="77">
        <v>24198400</v>
      </c>
      <c r="S400" s="77">
        <v>0</v>
      </c>
      <c r="T400" s="77">
        <v>24198400</v>
      </c>
      <c r="U400" s="77">
        <v>0</v>
      </c>
      <c r="V400" s="77">
        <v>24198400</v>
      </c>
      <c r="W400" s="77">
        <v>0</v>
      </c>
      <c r="X400" s="77">
        <v>24198400</v>
      </c>
      <c r="Y400" s="77">
        <v>24198400</v>
      </c>
      <c r="Z400" s="77">
        <v>24198400</v>
      </c>
      <c r="AA400" s="77">
        <v>24198400</v>
      </c>
    </row>
    <row r="401" spans="1:27" ht="15" customHeight="1" x14ac:dyDescent="0.25">
      <c r="A401" s="74" t="s">
        <v>251</v>
      </c>
      <c r="B401" s="75" t="s">
        <v>252</v>
      </c>
      <c r="C401" s="76" t="s">
        <v>183</v>
      </c>
      <c r="D401" s="69" t="s">
        <v>263</v>
      </c>
      <c r="E401" s="74" t="s">
        <v>37</v>
      </c>
      <c r="F401" s="74" t="s">
        <v>37</v>
      </c>
      <c r="G401" s="74" t="s">
        <v>37</v>
      </c>
      <c r="H401" s="74" t="s">
        <v>57</v>
      </c>
      <c r="I401" s="74" t="s">
        <v>57</v>
      </c>
      <c r="J401" s="74"/>
      <c r="K401" s="74"/>
      <c r="L401" s="74"/>
      <c r="M401" s="74" t="s">
        <v>38</v>
      </c>
      <c r="N401" s="74" t="s">
        <v>39</v>
      </c>
      <c r="O401" s="74" t="s">
        <v>40</v>
      </c>
      <c r="P401" s="75" t="s">
        <v>128</v>
      </c>
      <c r="Q401" s="77">
        <v>424702000</v>
      </c>
      <c r="R401" s="77">
        <v>0</v>
      </c>
      <c r="S401" s="77">
        <v>0</v>
      </c>
      <c r="T401" s="77">
        <v>424702000</v>
      </c>
      <c r="U401" s="77">
        <v>0</v>
      </c>
      <c r="V401" s="77">
        <v>210346327</v>
      </c>
      <c r="W401" s="77">
        <v>214355673</v>
      </c>
      <c r="X401" s="77">
        <v>210346327</v>
      </c>
      <c r="Y401" s="77">
        <v>210346327</v>
      </c>
      <c r="Z401" s="77">
        <v>210346327</v>
      </c>
      <c r="AA401" s="77">
        <v>210346327</v>
      </c>
    </row>
    <row r="402" spans="1:27" ht="15" customHeight="1" x14ac:dyDescent="0.25">
      <c r="A402" s="74" t="s">
        <v>251</v>
      </c>
      <c r="B402" s="75" t="s">
        <v>252</v>
      </c>
      <c r="C402" s="76" t="s">
        <v>185</v>
      </c>
      <c r="D402" s="69" t="s">
        <v>263</v>
      </c>
      <c r="E402" s="74" t="s">
        <v>37</v>
      </c>
      <c r="F402" s="74" t="s">
        <v>37</v>
      </c>
      <c r="G402" s="74" t="s">
        <v>37</v>
      </c>
      <c r="H402" s="74" t="s">
        <v>57</v>
      </c>
      <c r="I402" s="74" t="s">
        <v>131</v>
      </c>
      <c r="J402" s="74"/>
      <c r="K402" s="74"/>
      <c r="L402" s="74"/>
      <c r="M402" s="74" t="s">
        <v>38</v>
      </c>
      <c r="N402" s="74" t="s">
        <v>39</v>
      </c>
      <c r="O402" s="74" t="s">
        <v>40</v>
      </c>
      <c r="P402" s="75" t="s">
        <v>132</v>
      </c>
      <c r="Q402" s="77">
        <v>7966000</v>
      </c>
      <c r="R402" s="77">
        <v>0</v>
      </c>
      <c r="S402" s="77">
        <v>0</v>
      </c>
      <c r="T402" s="77">
        <v>7966000</v>
      </c>
      <c r="U402" s="77">
        <v>0</v>
      </c>
      <c r="V402" s="77">
        <v>3717605</v>
      </c>
      <c r="W402" s="77">
        <v>4248395</v>
      </c>
      <c r="X402" s="77">
        <v>3717605</v>
      </c>
      <c r="Y402" s="77">
        <v>3717605</v>
      </c>
      <c r="Z402" s="77">
        <v>3717605</v>
      </c>
      <c r="AA402" s="77">
        <v>3717605</v>
      </c>
    </row>
    <row r="403" spans="1:27" ht="15" customHeight="1" x14ac:dyDescent="0.25">
      <c r="A403" s="74" t="s">
        <v>251</v>
      </c>
      <c r="B403" s="75" t="s">
        <v>252</v>
      </c>
      <c r="C403" s="76" t="s">
        <v>186</v>
      </c>
      <c r="D403" s="69" t="s">
        <v>263</v>
      </c>
      <c r="E403" s="74" t="s">
        <v>37</v>
      </c>
      <c r="F403" s="74" t="s">
        <v>37</v>
      </c>
      <c r="G403" s="74" t="s">
        <v>37</v>
      </c>
      <c r="H403" s="74" t="s">
        <v>57</v>
      </c>
      <c r="I403" s="74" t="s">
        <v>133</v>
      </c>
      <c r="J403" s="74"/>
      <c r="K403" s="74"/>
      <c r="L403" s="74"/>
      <c r="M403" s="74" t="s">
        <v>38</v>
      </c>
      <c r="N403" s="74" t="s">
        <v>39</v>
      </c>
      <c r="O403" s="74" t="s">
        <v>40</v>
      </c>
      <c r="P403" s="75" t="s">
        <v>134</v>
      </c>
      <c r="Q403" s="77">
        <v>8150000</v>
      </c>
      <c r="R403" s="77">
        <v>0</v>
      </c>
      <c r="S403" s="77">
        <v>0</v>
      </c>
      <c r="T403" s="77">
        <v>8150000</v>
      </c>
      <c r="U403" s="77">
        <v>0</v>
      </c>
      <c r="V403" s="77">
        <v>4679857</v>
      </c>
      <c r="W403" s="77">
        <v>3470143</v>
      </c>
      <c r="X403" s="77">
        <v>4679857</v>
      </c>
      <c r="Y403" s="77">
        <v>4679857</v>
      </c>
      <c r="Z403" s="77">
        <v>4679857</v>
      </c>
      <c r="AA403" s="77">
        <v>4679857</v>
      </c>
    </row>
    <row r="404" spans="1:27" ht="15" customHeight="1" x14ac:dyDescent="0.25">
      <c r="A404" s="74" t="s">
        <v>251</v>
      </c>
      <c r="B404" s="75" t="s">
        <v>252</v>
      </c>
      <c r="C404" s="76" t="s">
        <v>187</v>
      </c>
      <c r="D404" s="69" t="s">
        <v>263</v>
      </c>
      <c r="E404" s="74" t="s">
        <v>37</v>
      </c>
      <c r="F404" s="74" t="s">
        <v>37</v>
      </c>
      <c r="G404" s="74" t="s">
        <v>37</v>
      </c>
      <c r="H404" s="74" t="s">
        <v>57</v>
      </c>
      <c r="I404" s="74" t="s">
        <v>135</v>
      </c>
      <c r="J404" s="74"/>
      <c r="K404" s="74"/>
      <c r="L404" s="74"/>
      <c r="M404" s="74" t="s">
        <v>38</v>
      </c>
      <c r="N404" s="74" t="s">
        <v>39</v>
      </c>
      <c r="O404" s="74" t="s">
        <v>40</v>
      </c>
      <c r="P404" s="75" t="s">
        <v>136</v>
      </c>
      <c r="Q404" s="77">
        <v>43048000</v>
      </c>
      <c r="R404" s="77">
        <v>7762418</v>
      </c>
      <c r="S404" s="77">
        <v>7762418</v>
      </c>
      <c r="T404" s="77">
        <v>43048000</v>
      </c>
      <c r="U404" s="77">
        <v>0</v>
      </c>
      <c r="V404" s="77">
        <v>41049341</v>
      </c>
      <c r="W404" s="77">
        <v>1998659</v>
      </c>
      <c r="X404" s="77">
        <v>41049341</v>
      </c>
      <c r="Y404" s="77">
        <v>41049341</v>
      </c>
      <c r="Z404" s="77">
        <v>41049341</v>
      </c>
      <c r="AA404" s="77">
        <v>41049341</v>
      </c>
    </row>
    <row r="405" spans="1:27" ht="15" customHeight="1" x14ac:dyDescent="0.25">
      <c r="A405" s="74" t="s">
        <v>251</v>
      </c>
      <c r="B405" s="75" t="s">
        <v>252</v>
      </c>
      <c r="C405" s="76" t="s">
        <v>188</v>
      </c>
      <c r="D405" s="69" t="s">
        <v>263</v>
      </c>
      <c r="E405" s="74" t="s">
        <v>37</v>
      </c>
      <c r="F405" s="74" t="s">
        <v>37</v>
      </c>
      <c r="G405" s="74" t="s">
        <v>37</v>
      </c>
      <c r="H405" s="74" t="s">
        <v>57</v>
      </c>
      <c r="I405" s="74" t="s">
        <v>137</v>
      </c>
      <c r="J405" s="74"/>
      <c r="K405" s="74"/>
      <c r="L405" s="74"/>
      <c r="M405" s="74" t="s">
        <v>38</v>
      </c>
      <c r="N405" s="74" t="s">
        <v>39</v>
      </c>
      <c r="O405" s="74" t="s">
        <v>40</v>
      </c>
      <c r="P405" s="75" t="s">
        <v>138</v>
      </c>
      <c r="Q405" s="77">
        <v>16018000</v>
      </c>
      <c r="R405" s="77">
        <v>0</v>
      </c>
      <c r="S405" s="77">
        <v>0</v>
      </c>
      <c r="T405" s="77">
        <v>16018000</v>
      </c>
      <c r="U405" s="77">
        <v>0</v>
      </c>
      <c r="V405" s="77">
        <v>8831885</v>
      </c>
      <c r="W405" s="77">
        <v>7186115</v>
      </c>
      <c r="X405" s="77">
        <v>8831885</v>
      </c>
      <c r="Y405" s="77">
        <v>8831885</v>
      </c>
      <c r="Z405" s="77">
        <v>8831885</v>
      </c>
      <c r="AA405" s="77">
        <v>8831885</v>
      </c>
    </row>
    <row r="406" spans="1:27" ht="15" customHeight="1" x14ac:dyDescent="0.25">
      <c r="A406" s="74" t="s">
        <v>251</v>
      </c>
      <c r="B406" s="75" t="s">
        <v>252</v>
      </c>
      <c r="C406" s="76" t="s">
        <v>189</v>
      </c>
      <c r="D406" s="69" t="s">
        <v>263</v>
      </c>
      <c r="E406" s="74" t="s">
        <v>37</v>
      </c>
      <c r="F406" s="74" t="s">
        <v>37</v>
      </c>
      <c r="G406" s="74" t="s">
        <v>37</v>
      </c>
      <c r="H406" s="74" t="s">
        <v>57</v>
      </c>
      <c r="I406" s="74" t="s">
        <v>140</v>
      </c>
      <c r="J406" s="74"/>
      <c r="K406" s="74"/>
      <c r="L406" s="74"/>
      <c r="M406" s="74" t="s">
        <v>38</v>
      </c>
      <c r="N406" s="74" t="s">
        <v>39</v>
      </c>
      <c r="O406" s="74" t="s">
        <v>40</v>
      </c>
      <c r="P406" s="75" t="s">
        <v>141</v>
      </c>
      <c r="Q406" s="77">
        <v>49888000</v>
      </c>
      <c r="R406" s="77">
        <v>0</v>
      </c>
      <c r="S406" s="77">
        <v>0</v>
      </c>
      <c r="T406" s="77">
        <v>49888000</v>
      </c>
      <c r="U406" s="77">
        <v>0</v>
      </c>
      <c r="V406" s="77">
        <v>522676</v>
      </c>
      <c r="W406" s="77">
        <v>49365324</v>
      </c>
      <c r="X406" s="77">
        <v>522676</v>
      </c>
      <c r="Y406" s="77">
        <v>522676</v>
      </c>
      <c r="Z406" s="77">
        <v>522676</v>
      </c>
      <c r="AA406" s="77">
        <v>522676</v>
      </c>
    </row>
    <row r="407" spans="1:27" ht="15" customHeight="1" x14ac:dyDescent="0.25">
      <c r="A407" s="74" t="s">
        <v>251</v>
      </c>
      <c r="B407" s="75" t="s">
        <v>252</v>
      </c>
      <c r="C407" s="76" t="s">
        <v>190</v>
      </c>
      <c r="D407" s="69" t="s">
        <v>263</v>
      </c>
      <c r="E407" s="74" t="s">
        <v>37</v>
      </c>
      <c r="F407" s="74" t="s">
        <v>37</v>
      </c>
      <c r="G407" s="74" t="s">
        <v>37</v>
      </c>
      <c r="H407" s="74" t="s">
        <v>57</v>
      </c>
      <c r="I407" s="74" t="s">
        <v>142</v>
      </c>
      <c r="J407" s="74"/>
      <c r="K407" s="74"/>
      <c r="L407" s="74"/>
      <c r="M407" s="74" t="s">
        <v>38</v>
      </c>
      <c r="N407" s="74" t="s">
        <v>39</v>
      </c>
      <c r="O407" s="74" t="s">
        <v>40</v>
      </c>
      <c r="P407" s="75" t="s">
        <v>143</v>
      </c>
      <c r="Q407" s="77">
        <v>29439000</v>
      </c>
      <c r="R407" s="77">
        <v>0</v>
      </c>
      <c r="S407" s="77">
        <v>0</v>
      </c>
      <c r="T407" s="77">
        <v>29439000</v>
      </c>
      <c r="U407" s="77">
        <v>0</v>
      </c>
      <c r="V407" s="77">
        <v>17024878</v>
      </c>
      <c r="W407" s="77">
        <v>12414122</v>
      </c>
      <c r="X407" s="77">
        <v>17024878</v>
      </c>
      <c r="Y407" s="77">
        <v>17024878</v>
      </c>
      <c r="Z407" s="77">
        <v>17024878</v>
      </c>
      <c r="AA407" s="77">
        <v>17024878</v>
      </c>
    </row>
    <row r="408" spans="1:27" ht="15" customHeight="1" x14ac:dyDescent="0.25">
      <c r="A408" s="74" t="s">
        <v>251</v>
      </c>
      <c r="B408" s="75" t="s">
        <v>252</v>
      </c>
      <c r="C408" s="76" t="s">
        <v>191</v>
      </c>
      <c r="D408" s="69" t="s">
        <v>263</v>
      </c>
      <c r="E408" s="74" t="s">
        <v>37</v>
      </c>
      <c r="F408" s="74" t="s">
        <v>37</v>
      </c>
      <c r="G408" s="74" t="s">
        <v>43</v>
      </c>
      <c r="H408" s="74" t="s">
        <v>57</v>
      </c>
      <c r="I408" s="74"/>
      <c r="J408" s="74"/>
      <c r="K408" s="74"/>
      <c r="L408" s="74"/>
      <c r="M408" s="74" t="s">
        <v>38</v>
      </c>
      <c r="N408" s="74" t="s">
        <v>39</v>
      </c>
      <c r="O408" s="74" t="s">
        <v>40</v>
      </c>
      <c r="P408" s="75" t="s">
        <v>144</v>
      </c>
      <c r="Q408" s="77">
        <v>56829000</v>
      </c>
      <c r="R408" s="77">
        <v>0</v>
      </c>
      <c r="S408" s="77">
        <v>0</v>
      </c>
      <c r="T408" s="77">
        <v>56829000</v>
      </c>
      <c r="U408" s="77">
        <v>0</v>
      </c>
      <c r="V408" s="77">
        <v>24577800</v>
      </c>
      <c r="W408" s="77">
        <v>32251200</v>
      </c>
      <c r="X408" s="77">
        <v>24577800</v>
      </c>
      <c r="Y408" s="77">
        <v>24577800</v>
      </c>
      <c r="Z408" s="77">
        <v>24577800</v>
      </c>
      <c r="AA408" s="77">
        <v>24577800</v>
      </c>
    </row>
    <row r="409" spans="1:27" ht="15" customHeight="1" x14ac:dyDescent="0.25">
      <c r="A409" s="74" t="s">
        <v>251</v>
      </c>
      <c r="B409" s="75" t="s">
        <v>252</v>
      </c>
      <c r="C409" s="76" t="s">
        <v>192</v>
      </c>
      <c r="D409" s="69" t="s">
        <v>263</v>
      </c>
      <c r="E409" s="74" t="s">
        <v>37</v>
      </c>
      <c r="F409" s="74" t="s">
        <v>37</v>
      </c>
      <c r="G409" s="74" t="s">
        <v>43</v>
      </c>
      <c r="H409" s="74" t="s">
        <v>60</v>
      </c>
      <c r="I409" s="74"/>
      <c r="J409" s="74"/>
      <c r="K409" s="74"/>
      <c r="L409" s="74"/>
      <c r="M409" s="74" t="s">
        <v>38</v>
      </c>
      <c r="N409" s="74" t="s">
        <v>39</v>
      </c>
      <c r="O409" s="74" t="s">
        <v>40</v>
      </c>
      <c r="P409" s="75" t="s">
        <v>145</v>
      </c>
      <c r="Q409" s="77">
        <v>40254000</v>
      </c>
      <c r="R409" s="77">
        <v>0</v>
      </c>
      <c r="S409" s="77">
        <v>0</v>
      </c>
      <c r="T409" s="77">
        <v>40254000</v>
      </c>
      <c r="U409" s="77">
        <v>0</v>
      </c>
      <c r="V409" s="77">
        <v>20165800</v>
      </c>
      <c r="W409" s="77">
        <v>20088200</v>
      </c>
      <c r="X409" s="77">
        <v>20165800</v>
      </c>
      <c r="Y409" s="77">
        <v>20165800</v>
      </c>
      <c r="Z409" s="77">
        <v>20165800</v>
      </c>
      <c r="AA409" s="77">
        <v>20165800</v>
      </c>
    </row>
    <row r="410" spans="1:27" ht="15" customHeight="1" x14ac:dyDescent="0.25">
      <c r="A410" s="74" t="s">
        <v>251</v>
      </c>
      <c r="B410" s="75" t="s">
        <v>252</v>
      </c>
      <c r="C410" s="76" t="s">
        <v>193</v>
      </c>
      <c r="D410" s="69" t="s">
        <v>263</v>
      </c>
      <c r="E410" s="74" t="s">
        <v>37</v>
      </c>
      <c r="F410" s="74" t="s">
        <v>37</v>
      </c>
      <c r="G410" s="74" t="s">
        <v>43</v>
      </c>
      <c r="H410" s="74" t="s">
        <v>131</v>
      </c>
      <c r="I410" s="74"/>
      <c r="J410" s="74"/>
      <c r="K410" s="74"/>
      <c r="L410" s="74"/>
      <c r="M410" s="74" t="s">
        <v>38</v>
      </c>
      <c r="N410" s="74" t="s">
        <v>39</v>
      </c>
      <c r="O410" s="74" t="s">
        <v>40</v>
      </c>
      <c r="P410" s="75" t="s">
        <v>146</v>
      </c>
      <c r="Q410" s="77">
        <v>24058000</v>
      </c>
      <c r="R410" s="77">
        <v>0</v>
      </c>
      <c r="S410" s="77">
        <v>0</v>
      </c>
      <c r="T410" s="77">
        <v>24058000</v>
      </c>
      <c r="U410" s="77">
        <v>0</v>
      </c>
      <c r="V410" s="77">
        <v>11929400</v>
      </c>
      <c r="W410" s="77">
        <v>12128600</v>
      </c>
      <c r="X410" s="77">
        <v>11929400</v>
      </c>
      <c r="Y410" s="77">
        <v>11929400</v>
      </c>
      <c r="Z410" s="77">
        <v>11929400</v>
      </c>
      <c r="AA410" s="77">
        <v>11929400</v>
      </c>
    </row>
    <row r="411" spans="1:27" ht="15" customHeight="1" x14ac:dyDescent="0.25">
      <c r="A411" s="74" t="s">
        <v>251</v>
      </c>
      <c r="B411" s="75" t="s">
        <v>252</v>
      </c>
      <c r="C411" s="76" t="s">
        <v>194</v>
      </c>
      <c r="D411" s="69" t="s">
        <v>263</v>
      </c>
      <c r="E411" s="74" t="s">
        <v>37</v>
      </c>
      <c r="F411" s="74" t="s">
        <v>37</v>
      </c>
      <c r="G411" s="74" t="s">
        <v>43</v>
      </c>
      <c r="H411" s="74" t="s">
        <v>133</v>
      </c>
      <c r="I411" s="74"/>
      <c r="J411" s="74"/>
      <c r="K411" s="74"/>
      <c r="L411" s="74"/>
      <c r="M411" s="74" t="s">
        <v>38</v>
      </c>
      <c r="N411" s="74" t="s">
        <v>39</v>
      </c>
      <c r="O411" s="74" t="s">
        <v>40</v>
      </c>
      <c r="P411" s="75" t="s">
        <v>147</v>
      </c>
      <c r="Q411" s="77">
        <v>5367000</v>
      </c>
      <c r="R411" s="77">
        <v>0</v>
      </c>
      <c r="S411" s="77">
        <v>0</v>
      </c>
      <c r="T411" s="77">
        <v>5367000</v>
      </c>
      <c r="U411" s="77">
        <v>0</v>
      </c>
      <c r="V411" s="77">
        <v>2841100</v>
      </c>
      <c r="W411" s="77">
        <v>2525900</v>
      </c>
      <c r="X411" s="77">
        <v>2841100</v>
      </c>
      <c r="Y411" s="77">
        <v>2841100</v>
      </c>
      <c r="Z411" s="77">
        <v>2841100</v>
      </c>
      <c r="AA411" s="77">
        <v>2841100</v>
      </c>
    </row>
    <row r="412" spans="1:27" ht="15" customHeight="1" x14ac:dyDescent="0.25">
      <c r="A412" s="74" t="s">
        <v>251</v>
      </c>
      <c r="B412" s="75" t="s">
        <v>252</v>
      </c>
      <c r="C412" s="76" t="s">
        <v>195</v>
      </c>
      <c r="D412" s="69" t="s">
        <v>263</v>
      </c>
      <c r="E412" s="74" t="s">
        <v>37</v>
      </c>
      <c r="F412" s="74" t="s">
        <v>37</v>
      </c>
      <c r="G412" s="74" t="s">
        <v>43</v>
      </c>
      <c r="H412" s="74" t="s">
        <v>135</v>
      </c>
      <c r="I412" s="74"/>
      <c r="J412" s="74"/>
      <c r="K412" s="74"/>
      <c r="L412" s="74"/>
      <c r="M412" s="74" t="s">
        <v>38</v>
      </c>
      <c r="N412" s="74" t="s">
        <v>39</v>
      </c>
      <c r="O412" s="74" t="s">
        <v>40</v>
      </c>
      <c r="P412" s="75" t="s">
        <v>148</v>
      </c>
      <c r="Q412" s="77">
        <v>18047000</v>
      </c>
      <c r="R412" s="77">
        <v>0</v>
      </c>
      <c r="S412" s="77">
        <v>0</v>
      </c>
      <c r="T412" s="77">
        <v>18047000</v>
      </c>
      <c r="U412" s="77">
        <v>0</v>
      </c>
      <c r="V412" s="77">
        <v>8948300</v>
      </c>
      <c r="W412" s="77">
        <v>9098700</v>
      </c>
      <c r="X412" s="77">
        <v>8948300</v>
      </c>
      <c r="Y412" s="77">
        <v>8948300</v>
      </c>
      <c r="Z412" s="77">
        <v>8948300</v>
      </c>
      <c r="AA412" s="77">
        <v>8948300</v>
      </c>
    </row>
    <row r="413" spans="1:27" ht="15" customHeight="1" x14ac:dyDescent="0.25">
      <c r="A413" s="74" t="s">
        <v>251</v>
      </c>
      <c r="B413" s="75" t="s">
        <v>252</v>
      </c>
      <c r="C413" s="76" t="s">
        <v>196</v>
      </c>
      <c r="D413" s="69" t="s">
        <v>263</v>
      </c>
      <c r="E413" s="74" t="s">
        <v>37</v>
      </c>
      <c r="F413" s="74" t="s">
        <v>37</v>
      </c>
      <c r="G413" s="74" t="s">
        <v>43</v>
      </c>
      <c r="H413" s="74" t="s">
        <v>137</v>
      </c>
      <c r="I413" s="74"/>
      <c r="J413" s="74"/>
      <c r="K413" s="74"/>
      <c r="L413" s="74"/>
      <c r="M413" s="74" t="s">
        <v>38</v>
      </c>
      <c r="N413" s="74" t="s">
        <v>39</v>
      </c>
      <c r="O413" s="74" t="s">
        <v>40</v>
      </c>
      <c r="P413" s="75" t="s">
        <v>149</v>
      </c>
      <c r="Q413" s="77">
        <v>12034000</v>
      </c>
      <c r="R413" s="77">
        <v>0</v>
      </c>
      <c r="S413" s="77">
        <v>0</v>
      </c>
      <c r="T413" s="77">
        <v>12034000</v>
      </c>
      <c r="U413" s="77">
        <v>0</v>
      </c>
      <c r="V413" s="77">
        <v>5967800</v>
      </c>
      <c r="W413" s="77">
        <v>6066200</v>
      </c>
      <c r="X413" s="77">
        <v>5967800</v>
      </c>
      <c r="Y413" s="77">
        <v>5967800</v>
      </c>
      <c r="Z413" s="77">
        <v>5967800</v>
      </c>
      <c r="AA413" s="77">
        <v>5967800</v>
      </c>
    </row>
    <row r="414" spans="1:27" ht="15" customHeight="1" x14ac:dyDescent="0.25">
      <c r="A414" s="74" t="s">
        <v>251</v>
      </c>
      <c r="B414" s="75" t="s">
        <v>252</v>
      </c>
      <c r="C414" s="76" t="s">
        <v>197</v>
      </c>
      <c r="D414" s="69" t="s">
        <v>263</v>
      </c>
      <c r="E414" s="74" t="s">
        <v>37</v>
      </c>
      <c r="F414" s="74" t="s">
        <v>37</v>
      </c>
      <c r="G414" s="74" t="s">
        <v>46</v>
      </c>
      <c r="H414" s="74" t="s">
        <v>57</v>
      </c>
      <c r="I414" s="74" t="s">
        <v>57</v>
      </c>
      <c r="J414" s="74"/>
      <c r="K414" s="74"/>
      <c r="L414" s="74"/>
      <c r="M414" s="74" t="s">
        <v>38</v>
      </c>
      <c r="N414" s="74" t="s">
        <v>39</v>
      </c>
      <c r="O414" s="74" t="s">
        <v>40</v>
      </c>
      <c r="P414" s="75" t="s">
        <v>150</v>
      </c>
      <c r="Q414" s="77">
        <v>19760580</v>
      </c>
      <c r="R414" s="77">
        <v>0</v>
      </c>
      <c r="S414" s="77">
        <v>0</v>
      </c>
      <c r="T414" s="77">
        <v>19760580</v>
      </c>
      <c r="U414" s="77">
        <v>0</v>
      </c>
      <c r="V414" s="77">
        <v>11766729</v>
      </c>
      <c r="W414" s="77">
        <v>7993851</v>
      </c>
      <c r="X414" s="77">
        <v>11766729</v>
      </c>
      <c r="Y414" s="77">
        <v>11766729</v>
      </c>
      <c r="Z414" s="77">
        <v>11766729</v>
      </c>
      <c r="AA414" s="77">
        <v>11766729</v>
      </c>
    </row>
    <row r="415" spans="1:27" ht="15" customHeight="1" x14ac:dyDescent="0.25">
      <c r="A415" s="74" t="s">
        <v>251</v>
      </c>
      <c r="B415" s="75" t="s">
        <v>252</v>
      </c>
      <c r="C415" s="76" t="s">
        <v>198</v>
      </c>
      <c r="D415" s="69" t="s">
        <v>263</v>
      </c>
      <c r="E415" s="74" t="s">
        <v>37</v>
      </c>
      <c r="F415" s="74" t="s">
        <v>37</v>
      </c>
      <c r="G415" s="74" t="s">
        <v>46</v>
      </c>
      <c r="H415" s="74" t="s">
        <v>57</v>
      </c>
      <c r="I415" s="74" t="s">
        <v>60</v>
      </c>
      <c r="J415" s="74"/>
      <c r="K415" s="74"/>
      <c r="L415" s="74"/>
      <c r="M415" s="74" t="s">
        <v>38</v>
      </c>
      <c r="N415" s="74" t="s">
        <v>39</v>
      </c>
      <c r="O415" s="74" t="s">
        <v>40</v>
      </c>
      <c r="P415" s="75" t="s">
        <v>151</v>
      </c>
      <c r="Q415" s="77">
        <v>0</v>
      </c>
      <c r="R415" s="77">
        <v>7691000</v>
      </c>
      <c r="S415" s="77">
        <v>1492870</v>
      </c>
      <c r="T415" s="77">
        <v>6198130</v>
      </c>
      <c r="U415" s="77">
        <v>0</v>
      </c>
      <c r="V415" s="77">
        <v>6098130</v>
      </c>
      <c r="W415" s="77">
        <v>100000</v>
      </c>
      <c r="X415" s="77">
        <v>6098130</v>
      </c>
      <c r="Y415" s="77">
        <v>6098130</v>
      </c>
      <c r="Z415" s="77">
        <v>6098130</v>
      </c>
      <c r="AA415" s="77">
        <v>6098130</v>
      </c>
    </row>
    <row r="416" spans="1:27" ht="15" customHeight="1" x14ac:dyDescent="0.25">
      <c r="A416" s="74" t="s">
        <v>251</v>
      </c>
      <c r="B416" s="75" t="s">
        <v>252</v>
      </c>
      <c r="C416" s="76" t="s">
        <v>199</v>
      </c>
      <c r="D416" s="69" t="s">
        <v>263</v>
      </c>
      <c r="E416" s="74" t="s">
        <v>37</v>
      </c>
      <c r="F416" s="74" t="s">
        <v>37</v>
      </c>
      <c r="G416" s="74" t="s">
        <v>46</v>
      </c>
      <c r="H416" s="74" t="s">
        <v>57</v>
      </c>
      <c r="I416" s="74" t="s">
        <v>129</v>
      </c>
      <c r="J416" s="74"/>
      <c r="K416" s="74"/>
      <c r="L416" s="74"/>
      <c r="M416" s="74" t="s">
        <v>38</v>
      </c>
      <c r="N416" s="74" t="s">
        <v>39</v>
      </c>
      <c r="O416" s="74" t="s">
        <v>40</v>
      </c>
      <c r="P416" s="75" t="s">
        <v>152</v>
      </c>
      <c r="Q416" s="77">
        <v>1495620</v>
      </c>
      <c r="R416" s="77">
        <v>0</v>
      </c>
      <c r="S416" s="77">
        <v>0</v>
      </c>
      <c r="T416" s="77">
        <v>1495620</v>
      </c>
      <c r="U416" s="77">
        <v>0</v>
      </c>
      <c r="V416" s="77">
        <v>1414587</v>
      </c>
      <c r="W416" s="77">
        <v>81033</v>
      </c>
      <c r="X416" s="77">
        <v>1414587</v>
      </c>
      <c r="Y416" s="77">
        <v>1414587</v>
      </c>
      <c r="Z416" s="77">
        <v>1414587</v>
      </c>
      <c r="AA416" s="77">
        <v>1414587</v>
      </c>
    </row>
    <row r="417" spans="1:27" ht="15" customHeight="1" x14ac:dyDescent="0.25">
      <c r="A417" s="74" t="s">
        <v>251</v>
      </c>
      <c r="B417" s="75" t="s">
        <v>252</v>
      </c>
      <c r="C417" s="76" t="s">
        <v>200</v>
      </c>
      <c r="D417" s="69" t="s">
        <v>263</v>
      </c>
      <c r="E417" s="74" t="s">
        <v>37</v>
      </c>
      <c r="F417" s="74" t="s">
        <v>37</v>
      </c>
      <c r="G417" s="74" t="s">
        <v>46</v>
      </c>
      <c r="H417" s="74" t="s">
        <v>60</v>
      </c>
      <c r="I417" s="74"/>
      <c r="J417" s="74"/>
      <c r="K417" s="74"/>
      <c r="L417" s="74"/>
      <c r="M417" s="74" t="s">
        <v>38</v>
      </c>
      <c r="N417" s="74" t="s">
        <v>39</v>
      </c>
      <c r="O417" s="74" t="s">
        <v>40</v>
      </c>
      <c r="P417" s="75" t="s">
        <v>153</v>
      </c>
      <c r="Q417" s="77">
        <v>16936290</v>
      </c>
      <c r="R417" s="77">
        <v>0</v>
      </c>
      <c r="S417" s="77">
        <v>0</v>
      </c>
      <c r="T417" s="77">
        <v>16936290</v>
      </c>
      <c r="U417" s="77">
        <v>0</v>
      </c>
      <c r="V417" s="77">
        <v>14129802</v>
      </c>
      <c r="W417" s="77">
        <v>2806488</v>
      </c>
      <c r="X417" s="77">
        <v>14129802</v>
      </c>
      <c r="Y417" s="77">
        <v>14129802</v>
      </c>
      <c r="Z417" s="77">
        <v>14129802</v>
      </c>
      <c r="AA417" s="77">
        <v>14129802</v>
      </c>
    </row>
    <row r="418" spans="1:27" ht="15" customHeight="1" x14ac:dyDescent="0.25">
      <c r="A418" s="74" t="s">
        <v>251</v>
      </c>
      <c r="B418" s="75" t="s">
        <v>252</v>
      </c>
      <c r="C418" s="76" t="s">
        <v>201</v>
      </c>
      <c r="D418" s="69" t="s">
        <v>263</v>
      </c>
      <c r="E418" s="74" t="s">
        <v>37</v>
      </c>
      <c r="F418" s="74" t="s">
        <v>37</v>
      </c>
      <c r="G418" s="74" t="s">
        <v>46</v>
      </c>
      <c r="H418" s="74" t="s">
        <v>154</v>
      </c>
      <c r="I418" s="74"/>
      <c r="J418" s="74"/>
      <c r="K418" s="74"/>
      <c r="L418" s="74"/>
      <c r="M418" s="74" t="s">
        <v>38</v>
      </c>
      <c r="N418" s="74" t="s">
        <v>39</v>
      </c>
      <c r="O418" s="74" t="s">
        <v>40</v>
      </c>
      <c r="P418" s="75" t="s">
        <v>155</v>
      </c>
      <c r="Q418" s="77">
        <v>2740500</v>
      </c>
      <c r="R418" s="77">
        <v>0</v>
      </c>
      <c r="S418" s="77">
        <v>0</v>
      </c>
      <c r="T418" s="77">
        <v>2740500</v>
      </c>
      <c r="U418" s="77">
        <v>0</v>
      </c>
      <c r="V418" s="77">
        <v>0</v>
      </c>
      <c r="W418" s="77">
        <v>2740500</v>
      </c>
      <c r="X418" s="77">
        <v>0</v>
      </c>
      <c r="Y418" s="77">
        <v>0</v>
      </c>
      <c r="Z418" s="77">
        <v>0</v>
      </c>
      <c r="AA418" s="77">
        <v>0</v>
      </c>
    </row>
    <row r="419" spans="1:27" ht="15" customHeight="1" x14ac:dyDescent="0.25">
      <c r="A419" s="74" t="s">
        <v>251</v>
      </c>
      <c r="B419" s="75" t="s">
        <v>252</v>
      </c>
      <c r="C419" s="76" t="s">
        <v>204</v>
      </c>
      <c r="D419" s="69" t="s">
        <v>263</v>
      </c>
      <c r="E419" s="74" t="s">
        <v>43</v>
      </c>
      <c r="F419" s="74" t="s">
        <v>43</v>
      </c>
      <c r="G419" s="74" t="s">
        <v>43</v>
      </c>
      <c r="H419" s="74" t="s">
        <v>135</v>
      </c>
      <c r="I419" s="74" t="s">
        <v>131</v>
      </c>
      <c r="J419" s="74"/>
      <c r="K419" s="74"/>
      <c r="L419" s="74"/>
      <c r="M419" s="74" t="s">
        <v>38</v>
      </c>
      <c r="N419" s="74" t="s">
        <v>39</v>
      </c>
      <c r="O419" s="74" t="s">
        <v>40</v>
      </c>
      <c r="P419" s="75" t="s">
        <v>158</v>
      </c>
      <c r="Q419" s="77">
        <v>0</v>
      </c>
      <c r="R419" s="77">
        <v>78400</v>
      </c>
      <c r="S419" s="77">
        <v>0</v>
      </c>
      <c r="T419" s="77">
        <v>78400</v>
      </c>
      <c r="U419" s="77">
        <v>0</v>
      </c>
      <c r="V419" s="77">
        <v>78400</v>
      </c>
      <c r="W419" s="77">
        <v>0</v>
      </c>
      <c r="X419" s="77">
        <v>78400</v>
      </c>
      <c r="Y419" s="77">
        <v>78400</v>
      </c>
      <c r="Z419" s="77">
        <v>78400</v>
      </c>
      <c r="AA419" s="77">
        <v>78400</v>
      </c>
    </row>
    <row r="420" spans="1:27" ht="15" customHeight="1" x14ac:dyDescent="0.25">
      <c r="A420" s="74" t="s">
        <v>251</v>
      </c>
      <c r="B420" s="75" t="s">
        <v>252</v>
      </c>
      <c r="C420" s="76" t="s">
        <v>205</v>
      </c>
      <c r="D420" s="69" t="s">
        <v>263</v>
      </c>
      <c r="E420" s="74" t="s">
        <v>43</v>
      </c>
      <c r="F420" s="74" t="s">
        <v>43</v>
      </c>
      <c r="G420" s="74" t="s">
        <v>43</v>
      </c>
      <c r="H420" s="74" t="s">
        <v>135</v>
      </c>
      <c r="I420" s="74" t="s">
        <v>140</v>
      </c>
      <c r="J420" s="74"/>
      <c r="K420" s="74"/>
      <c r="L420" s="74"/>
      <c r="M420" s="74" t="s">
        <v>38</v>
      </c>
      <c r="N420" s="74" t="s">
        <v>39</v>
      </c>
      <c r="O420" s="74" t="s">
        <v>40</v>
      </c>
      <c r="P420" s="75" t="s">
        <v>159</v>
      </c>
      <c r="Q420" s="77">
        <v>20000000</v>
      </c>
      <c r="R420" s="77">
        <v>0</v>
      </c>
      <c r="S420" s="77">
        <v>0</v>
      </c>
      <c r="T420" s="77">
        <v>20000000</v>
      </c>
      <c r="U420" s="77">
        <v>0</v>
      </c>
      <c r="V420" s="77">
        <v>20000000</v>
      </c>
      <c r="W420" s="77">
        <v>0</v>
      </c>
      <c r="X420" s="77">
        <v>9658870</v>
      </c>
      <c r="Y420" s="77">
        <v>9658870</v>
      </c>
      <c r="Z420" s="77">
        <v>9658870</v>
      </c>
      <c r="AA420" s="77">
        <v>9658870</v>
      </c>
    </row>
    <row r="421" spans="1:27" ht="15" customHeight="1" x14ac:dyDescent="0.25">
      <c r="A421" s="74" t="s">
        <v>251</v>
      </c>
      <c r="B421" s="75" t="s">
        <v>252</v>
      </c>
      <c r="C421" s="76" t="s">
        <v>206</v>
      </c>
      <c r="D421" s="69" t="s">
        <v>263</v>
      </c>
      <c r="E421" s="74" t="s">
        <v>43</v>
      </c>
      <c r="F421" s="74" t="s">
        <v>43</v>
      </c>
      <c r="G421" s="74" t="s">
        <v>43</v>
      </c>
      <c r="H421" s="74" t="s">
        <v>137</v>
      </c>
      <c r="I421" s="74" t="s">
        <v>57</v>
      </c>
      <c r="J421" s="74"/>
      <c r="K421" s="74"/>
      <c r="L421" s="74"/>
      <c r="M421" s="74" t="s">
        <v>38</v>
      </c>
      <c r="N421" s="74" t="s">
        <v>39</v>
      </c>
      <c r="O421" s="74" t="s">
        <v>40</v>
      </c>
      <c r="P421" s="75" t="s">
        <v>160</v>
      </c>
      <c r="Q421" s="77">
        <v>11520000</v>
      </c>
      <c r="R421" s="77">
        <v>0</v>
      </c>
      <c r="S421" s="77">
        <v>11520000</v>
      </c>
      <c r="T421" s="77">
        <v>0</v>
      </c>
      <c r="U421" s="77">
        <v>0</v>
      </c>
      <c r="V421" s="77">
        <v>0</v>
      </c>
      <c r="W421" s="77">
        <v>0</v>
      </c>
      <c r="X421" s="77">
        <v>0</v>
      </c>
      <c r="Y421" s="77">
        <v>0</v>
      </c>
      <c r="Z421" s="77">
        <v>0</v>
      </c>
      <c r="AA421" s="77">
        <v>0</v>
      </c>
    </row>
    <row r="422" spans="1:27" ht="15" customHeight="1" x14ac:dyDescent="0.25">
      <c r="A422" s="74" t="s">
        <v>251</v>
      </c>
      <c r="B422" s="75" t="s">
        <v>252</v>
      </c>
      <c r="C422" s="76" t="s">
        <v>109</v>
      </c>
      <c r="D422" s="69" t="s">
        <v>263</v>
      </c>
      <c r="E422" s="74" t="s">
        <v>43</v>
      </c>
      <c r="F422" s="74" t="s">
        <v>43</v>
      </c>
      <c r="G422" s="74" t="s">
        <v>43</v>
      </c>
      <c r="H422" s="74" t="s">
        <v>137</v>
      </c>
      <c r="I422" s="74" t="s">
        <v>60</v>
      </c>
      <c r="J422" s="74"/>
      <c r="K422" s="74"/>
      <c r="L422" s="74"/>
      <c r="M422" s="74" t="s">
        <v>38</v>
      </c>
      <c r="N422" s="74" t="s">
        <v>39</v>
      </c>
      <c r="O422" s="74" t="s">
        <v>40</v>
      </c>
      <c r="P422" s="75" t="s">
        <v>161</v>
      </c>
      <c r="Q422" s="77">
        <v>11520000</v>
      </c>
      <c r="R422" s="77">
        <v>384000</v>
      </c>
      <c r="S422" s="77">
        <v>0</v>
      </c>
      <c r="T422" s="77">
        <v>11904000</v>
      </c>
      <c r="U422" s="77">
        <v>0</v>
      </c>
      <c r="V422" s="77">
        <v>11902000</v>
      </c>
      <c r="W422" s="77">
        <v>2000</v>
      </c>
      <c r="X422" s="77">
        <v>11902000</v>
      </c>
      <c r="Y422" s="77">
        <v>11902000</v>
      </c>
      <c r="Z422" s="77">
        <v>11902000</v>
      </c>
      <c r="AA422" s="77">
        <v>11902000</v>
      </c>
    </row>
    <row r="423" spans="1:27" ht="15" customHeight="1" x14ac:dyDescent="0.25">
      <c r="A423" s="74" t="s">
        <v>251</v>
      </c>
      <c r="B423" s="75" t="s">
        <v>252</v>
      </c>
      <c r="C423" s="76" t="s">
        <v>208</v>
      </c>
      <c r="D423" s="69" t="s">
        <v>263</v>
      </c>
      <c r="E423" s="74" t="s">
        <v>43</v>
      </c>
      <c r="F423" s="74" t="s">
        <v>43</v>
      </c>
      <c r="G423" s="74" t="s">
        <v>43</v>
      </c>
      <c r="H423" s="74" t="s">
        <v>139</v>
      </c>
      <c r="I423" s="74" t="s">
        <v>131</v>
      </c>
      <c r="J423" s="74"/>
      <c r="K423" s="74"/>
      <c r="L423" s="74"/>
      <c r="M423" s="74" t="s">
        <v>38</v>
      </c>
      <c r="N423" s="74" t="s">
        <v>39</v>
      </c>
      <c r="O423" s="74" t="s">
        <v>40</v>
      </c>
      <c r="P423" s="75" t="s">
        <v>163</v>
      </c>
      <c r="Q423" s="77">
        <v>900000</v>
      </c>
      <c r="R423" s="77">
        <v>0</v>
      </c>
      <c r="S423" s="77">
        <v>0</v>
      </c>
      <c r="T423" s="77">
        <v>900000</v>
      </c>
      <c r="U423" s="77">
        <v>0</v>
      </c>
      <c r="V423" s="77">
        <v>900000</v>
      </c>
      <c r="W423" s="77">
        <v>0</v>
      </c>
      <c r="X423" s="77">
        <v>434877</v>
      </c>
      <c r="Y423" s="77">
        <v>434877</v>
      </c>
      <c r="Z423" s="77">
        <v>434877</v>
      </c>
      <c r="AA423" s="77">
        <v>434877</v>
      </c>
    </row>
    <row r="424" spans="1:27" ht="15" customHeight="1" x14ac:dyDescent="0.25">
      <c r="A424" s="74" t="s">
        <v>251</v>
      </c>
      <c r="B424" s="75" t="s">
        <v>252</v>
      </c>
      <c r="C424" s="76" t="s">
        <v>209</v>
      </c>
      <c r="D424" s="69" t="s">
        <v>263</v>
      </c>
      <c r="E424" s="74" t="s">
        <v>43</v>
      </c>
      <c r="F424" s="74" t="s">
        <v>43</v>
      </c>
      <c r="G424" s="74" t="s">
        <v>43</v>
      </c>
      <c r="H424" s="74" t="s">
        <v>140</v>
      </c>
      <c r="I424" s="74" t="s">
        <v>131</v>
      </c>
      <c r="J424" s="74"/>
      <c r="K424" s="74"/>
      <c r="L424" s="74"/>
      <c r="M424" s="74" t="s">
        <v>38</v>
      </c>
      <c r="N424" s="74" t="s">
        <v>39</v>
      </c>
      <c r="O424" s="74" t="s">
        <v>40</v>
      </c>
      <c r="P424" s="75" t="s">
        <v>164</v>
      </c>
      <c r="Q424" s="77">
        <v>1700000</v>
      </c>
      <c r="R424" s="77">
        <v>0</v>
      </c>
      <c r="S424" s="77">
        <v>0</v>
      </c>
      <c r="T424" s="77">
        <v>1700000</v>
      </c>
      <c r="U424" s="77">
        <v>0</v>
      </c>
      <c r="V424" s="77">
        <v>1700000</v>
      </c>
      <c r="W424" s="77">
        <v>0</v>
      </c>
      <c r="X424" s="77">
        <v>1221121</v>
      </c>
      <c r="Y424" s="77">
        <v>1221121</v>
      </c>
      <c r="Z424" s="77">
        <v>1221121</v>
      </c>
      <c r="AA424" s="77">
        <v>1221121</v>
      </c>
    </row>
    <row r="425" spans="1:27" ht="15" customHeight="1" x14ac:dyDescent="0.25">
      <c r="A425" s="74" t="s">
        <v>251</v>
      </c>
      <c r="B425" s="75" t="s">
        <v>252</v>
      </c>
      <c r="C425" s="76" t="s">
        <v>210</v>
      </c>
      <c r="D425" s="69" t="s">
        <v>263</v>
      </c>
      <c r="E425" s="74" t="s">
        <v>43</v>
      </c>
      <c r="F425" s="74" t="s">
        <v>43</v>
      </c>
      <c r="G425" s="74" t="s">
        <v>43</v>
      </c>
      <c r="H425" s="74" t="s">
        <v>142</v>
      </c>
      <c r="I425" s="74"/>
      <c r="J425" s="74"/>
      <c r="K425" s="74"/>
      <c r="L425" s="74"/>
      <c r="M425" s="74" t="s">
        <v>38</v>
      </c>
      <c r="N425" s="74" t="s">
        <v>39</v>
      </c>
      <c r="O425" s="74" t="s">
        <v>40</v>
      </c>
      <c r="P425" s="75" t="s">
        <v>165</v>
      </c>
      <c r="Q425" s="77">
        <v>0</v>
      </c>
      <c r="R425" s="77">
        <v>258320</v>
      </c>
      <c r="S425" s="77">
        <v>0</v>
      </c>
      <c r="T425" s="77">
        <v>258320</v>
      </c>
      <c r="U425" s="77">
        <v>0</v>
      </c>
      <c r="V425" s="77">
        <v>258320</v>
      </c>
      <c r="W425" s="77">
        <v>0</v>
      </c>
      <c r="X425" s="77">
        <v>258320</v>
      </c>
      <c r="Y425" s="77">
        <v>258320</v>
      </c>
      <c r="Z425" s="77">
        <v>258320</v>
      </c>
      <c r="AA425" s="77">
        <v>258320</v>
      </c>
    </row>
    <row r="426" spans="1:27" ht="15" customHeight="1" x14ac:dyDescent="0.25">
      <c r="A426" s="74" t="s">
        <v>251</v>
      </c>
      <c r="B426" s="75" t="s">
        <v>252</v>
      </c>
      <c r="C426" s="76" t="s">
        <v>211</v>
      </c>
      <c r="D426" s="69" t="s">
        <v>263</v>
      </c>
      <c r="E426" s="74" t="s">
        <v>46</v>
      </c>
      <c r="F426" s="74" t="s">
        <v>53</v>
      </c>
      <c r="G426" s="74" t="s">
        <v>43</v>
      </c>
      <c r="H426" s="74" t="s">
        <v>54</v>
      </c>
      <c r="I426" s="74" t="s">
        <v>57</v>
      </c>
      <c r="J426" s="74"/>
      <c r="K426" s="74"/>
      <c r="L426" s="74"/>
      <c r="M426" s="74" t="s">
        <v>38</v>
      </c>
      <c r="N426" s="74" t="s">
        <v>39</v>
      </c>
      <c r="O426" s="74" t="s">
        <v>40</v>
      </c>
      <c r="P426" s="75" t="s">
        <v>166</v>
      </c>
      <c r="Q426" s="77">
        <v>0</v>
      </c>
      <c r="R426" s="77">
        <v>4019314</v>
      </c>
      <c r="S426" s="77">
        <v>0</v>
      </c>
      <c r="T426" s="77">
        <v>4019314</v>
      </c>
      <c r="U426" s="77">
        <v>0</v>
      </c>
      <c r="V426" s="77">
        <v>2479063</v>
      </c>
      <c r="W426" s="77">
        <v>1540251</v>
      </c>
      <c r="X426" s="77">
        <v>2479063</v>
      </c>
      <c r="Y426" s="77">
        <v>2341043.67</v>
      </c>
      <c r="Z426" s="77">
        <v>2341043.67</v>
      </c>
      <c r="AA426" s="77">
        <v>2341043.67</v>
      </c>
    </row>
    <row r="427" spans="1:27" ht="15" customHeight="1" x14ac:dyDescent="0.25">
      <c r="A427" s="74" t="s">
        <v>251</v>
      </c>
      <c r="B427" s="75" t="s">
        <v>252</v>
      </c>
      <c r="C427" s="76" t="s">
        <v>213</v>
      </c>
      <c r="D427" s="69" t="s">
        <v>263</v>
      </c>
      <c r="E427" s="74" t="s">
        <v>63</v>
      </c>
      <c r="F427" s="74" t="s">
        <v>37</v>
      </c>
      <c r="G427" s="74" t="s">
        <v>43</v>
      </c>
      <c r="H427" s="74" t="s">
        <v>57</v>
      </c>
      <c r="I427" s="74"/>
      <c r="J427" s="74"/>
      <c r="K427" s="74"/>
      <c r="L427" s="74"/>
      <c r="M427" s="74" t="s">
        <v>38</v>
      </c>
      <c r="N427" s="74" t="s">
        <v>39</v>
      </c>
      <c r="O427" s="74" t="s">
        <v>40</v>
      </c>
      <c r="P427" s="75" t="s">
        <v>168</v>
      </c>
      <c r="Q427" s="77">
        <v>0</v>
      </c>
      <c r="R427" s="77">
        <v>7213000</v>
      </c>
      <c r="S427" s="77">
        <v>0</v>
      </c>
      <c r="T427" s="77">
        <v>7213000</v>
      </c>
      <c r="U427" s="77">
        <v>0</v>
      </c>
      <c r="V427" s="77">
        <v>7212854</v>
      </c>
      <c r="W427" s="77">
        <v>146</v>
      </c>
      <c r="X427" s="77">
        <v>7212854</v>
      </c>
      <c r="Y427" s="77">
        <v>7212854</v>
      </c>
      <c r="Z427" s="77">
        <v>7212854</v>
      </c>
      <c r="AA427" s="77">
        <v>7212854</v>
      </c>
    </row>
    <row r="428" spans="1:27" ht="15" customHeight="1" x14ac:dyDescent="0.25">
      <c r="A428" s="74" t="s">
        <v>251</v>
      </c>
      <c r="B428" s="75" t="s">
        <v>252</v>
      </c>
      <c r="C428" s="76" t="s">
        <v>214</v>
      </c>
      <c r="D428" s="69" t="s">
        <v>263</v>
      </c>
      <c r="E428" s="74" t="s">
        <v>63</v>
      </c>
      <c r="F428" s="74" t="s">
        <v>37</v>
      </c>
      <c r="G428" s="74" t="s">
        <v>43</v>
      </c>
      <c r="H428" s="74" t="s">
        <v>129</v>
      </c>
      <c r="I428" s="74"/>
      <c r="J428" s="74"/>
      <c r="K428" s="74"/>
      <c r="L428" s="74"/>
      <c r="M428" s="74" t="s">
        <v>50</v>
      </c>
      <c r="N428" s="74" t="s">
        <v>51</v>
      </c>
      <c r="O428" s="74" t="s">
        <v>40</v>
      </c>
      <c r="P428" s="75" t="s">
        <v>169</v>
      </c>
      <c r="Q428" s="77">
        <v>0</v>
      </c>
      <c r="R428" s="77">
        <v>3500000</v>
      </c>
      <c r="S428" s="77">
        <v>0</v>
      </c>
      <c r="T428" s="77">
        <v>3500000</v>
      </c>
      <c r="U428" s="77">
        <v>0</v>
      </c>
      <c r="V428" s="77">
        <v>3116279</v>
      </c>
      <c r="W428" s="77">
        <v>383721</v>
      </c>
      <c r="X428" s="77">
        <v>3116279</v>
      </c>
      <c r="Y428" s="77">
        <v>3116279</v>
      </c>
      <c r="Z428" s="77">
        <v>3116279</v>
      </c>
      <c r="AA428" s="77">
        <v>3116279</v>
      </c>
    </row>
    <row r="429" spans="1:27" ht="15" customHeight="1" x14ac:dyDescent="0.25">
      <c r="A429" s="74" t="s">
        <v>253</v>
      </c>
      <c r="B429" s="75" t="s">
        <v>254</v>
      </c>
      <c r="C429" s="76" t="s">
        <v>183</v>
      </c>
      <c r="D429" s="69" t="s">
        <v>263</v>
      </c>
      <c r="E429" s="74" t="s">
        <v>37</v>
      </c>
      <c r="F429" s="74" t="s">
        <v>37</v>
      </c>
      <c r="G429" s="74" t="s">
        <v>37</v>
      </c>
      <c r="H429" s="74" t="s">
        <v>57</v>
      </c>
      <c r="I429" s="74" t="s">
        <v>57</v>
      </c>
      <c r="J429" s="74"/>
      <c r="K429" s="74"/>
      <c r="L429" s="74"/>
      <c r="M429" s="74" t="s">
        <v>38</v>
      </c>
      <c r="N429" s="74" t="s">
        <v>39</v>
      </c>
      <c r="O429" s="74" t="s">
        <v>40</v>
      </c>
      <c r="P429" s="75" t="s">
        <v>128</v>
      </c>
      <c r="Q429" s="77">
        <v>568197000</v>
      </c>
      <c r="R429" s="77">
        <v>0</v>
      </c>
      <c r="S429" s="77">
        <v>0</v>
      </c>
      <c r="T429" s="77">
        <v>568197000</v>
      </c>
      <c r="U429" s="77">
        <v>0</v>
      </c>
      <c r="V429" s="77">
        <v>288664227</v>
      </c>
      <c r="W429" s="77">
        <v>279532773</v>
      </c>
      <c r="X429" s="77">
        <v>288664227</v>
      </c>
      <c r="Y429" s="77">
        <v>288664227</v>
      </c>
      <c r="Z429" s="77">
        <v>288664227</v>
      </c>
      <c r="AA429" s="77">
        <v>288664227</v>
      </c>
    </row>
    <row r="430" spans="1:27" ht="15" customHeight="1" x14ac:dyDescent="0.25">
      <c r="A430" s="74" t="s">
        <v>253</v>
      </c>
      <c r="B430" s="75" t="s">
        <v>254</v>
      </c>
      <c r="C430" s="76" t="s">
        <v>185</v>
      </c>
      <c r="D430" s="69" t="s">
        <v>263</v>
      </c>
      <c r="E430" s="74" t="s">
        <v>37</v>
      </c>
      <c r="F430" s="74" t="s">
        <v>37</v>
      </c>
      <c r="G430" s="74" t="s">
        <v>37</v>
      </c>
      <c r="H430" s="74" t="s">
        <v>57</v>
      </c>
      <c r="I430" s="74" t="s">
        <v>131</v>
      </c>
      <c r="J430" s="74"/>
      <c r="K430" s="74"/>
      <c r="L430" s="74"/>
      <c r="M430" s="74" t="s">
        <v>38</v>
      </c>
      <c r="N430" s="74" t="s">
        <v>39</v>
      </c>
      <c r="O430" s="74" t="s">
        <v>40</v>
      </c>
      <c r="P430" s="75" t="s">
        <v>132</v>
      </c>
      <c r="Q430" s="77">
        <v>12551000</v>
      </c>
      <c r="R430" s="77">
        <v>0</v>
      </c>
      <c r="S430" s="77">
        <v>0</v>
      </c>
      <c r="T430" s="77">
        <v>12551000</v>
      </c>
      <c r="U430" s="77">
        <v>0</v>
      </c>
      <c r="V430" s="77">
        <v>6235352</v>
      </c>
      <c r="W430" s="77">
        <v>6315648</v>
      </c>
      <c r="X430" s="77">
        <v>6235352</v>
      </c>
      <c r="Y430" s="77">
        <v>6235352</v>
      </c>
      <c r="Z430" s="77">
        <v>6235352</v>
      </c>
      <c r="AA430" s="77">
        <v>6235352</v>
      </c>
    </row>
    <row r="431" spans="1:27" ht="15" customHeight="1" x14ac:dyDescent="0.25">
      <c r="A431" s="74" t="s">
        <v>253</v>
      </c>
      <c r="B431" s="75" t="s">
        <v>254</v>
      </c>
      <c r="C431" s="76" t="s">
        <v>186</v>
      </c>
      <c r="D431" s="69" t="s">
        <v>263</v>
      </c>
      <c r="E431" s="74" t="s">
        <v>37</v>
      </c>
      <c r="F431" s="74" t="s">
        <v>37</v>
      </c>
      <c r="G431" s="74" t="s">
        <v>37</v>
      </c>
      <c r="H431" s="74" t="s">
        <v>57</v>
      </c>
      <c r="I431" s="74" t="s">
        <v>133</v>
      </c>
      <c r="J431" s="74"/>
      <c r="K431" s="74"/>
      <c r="L431" s="74"/>
      <c r="M431" s="74" t="s">
        <v>38</v>
      </c>
      <c r="N431" s="74" t="s">
        <v>39</v>
      </c>
      <c r="O431" s="74" t="s">
        <v>40</v>
      </c>
      <c r="P431" s="75" t="s">
        <v>134</v>
      </c>
      <c r="Q431" s="77">
        <v>16078000</v>
      </c>
      <c r="R431" s="77">
        <v>0</v>
      </c>
      <c r="S431" s="77">
        <v>0</v>
      </c>
      <c r="T431" s="77">
        <v>16078000</v>
      </c>
      <c r="U431" s="77">
        <v>0</v>
      </c>
      <c r="V431" s="77">
        <v>8608881</v>
      </c>
      <c r="W431" s="77">
        <v>7469119</v>
      </c>
      <c r="X431" s="77">
        <v>8608881</v>
      </c>
      <c r="Y431" s="77">
        <v>8608881</v>
      </c>
      <c r="Z431" s="77">
        <v>8608881</v>
      </c>
      <c r="AA431" s="77">
        <v>8608881</v>
      </c>
    </row>
    <row r="432" spans="1:27" ht="15" customHeight="1" x14ac:dyDescent="0.25">
      <c r="A432" s="74" t="s">
        <v>253</v>
      </c>
      <c r="B432" s="75" t="s">
        <v>254</v>
      </c>
      <c r="C432" s="76" t="s">
        <v>187</v>
      </c>
      <c r="D432" s="69" t="s">
        <v>263</v>
      </c>
      <c r="E432" s="74" t="s">
        <v>37</v>
      </c>
      <c r="F432" s="74" t="s">
        <v>37</v>
      </c>
      <c r="G432" s="74" t="s">
        <v>37</v>
      </c>
      <c r="H432" s="74" t="s">
        <v>57</v>
      </c>
      <c r="I432" s="74" t="s">
        <v>135</v>
      </c>
      <c r="J432" s="74"/>
      <c r="K432" s="74"/>
      <c r="L432" s="74"/>
      <c r="M432" s="74" t="s">
        <v>38</v>
      </c>
      <c r="N432" s="74" t="s">
        <v>39</v>
      </c>
      <c r="O432" s="74" t="s">
        <v>40</v>
      </c>
      <c r="P432" s="75" t="s">
        <v>136</v>
      </c>
      <c r="Q432" s="77">
        <v>56480000</v>
      </c>
      <c r="R432" s="77">
        <v>1503715</v>
      </c>
      <c r="S432" s="77">
        <v>0</v>
      </c>
      <c r="T432" s="77">
        <v>57983715</v>
      </c>
      <c r="U432" s="77">
        <v>0</v>
      </c>
      <c r="V432" s="77">
        <v>57983715</v>
      </c>
      <c r="W432" s="77">
        <v>0</v>
      </c>
      <c r="X432" s="77">
        <v>57983715</v>
      </c>
      <c r="Y432" s="77">
        <v>57983715</v>
      </c>
      <c r="Z432" s="77">
        <v>57983715</v>
      </c>
      <c r="AA432" s="77">
        <v>57983715</v>
      </c>
    </row>
    <row r="433" spans="1:27" ht="15" customHeight="1" x14ac:dyDescent="0.25">
      <c r="A433" s="74" t="s">
        <v>253</v>
      </c>
      <c r="B433" s="75" t="s">
        <v>254</v>
      </c>
      <c r="C433" s="76" t="s">
        <v>188</v>
      </c>
      <c r="D433" s="69" t="s">
        <v>263</v>
      </c>
      <c r="E433" s="74" t="s">
        <v>37</v>
      </c>
      <c r="F433" s="74" t="s">
        <v>37</v>
      </c>
      <c r="G433" s="74" t="s">
        <v>37</v>
      </c>
      <c r="H433" s="74" t="s">
        <v>57</v>
      </c>
      <c r="I433" s="74" t="s">
        <v>137</v>
      </c>
      <c r="J433" s="74"/>
      <c r="K433" s="74"/>
      <c r="L433" s="74"/>
      <c r="M433" s="74" t="s">
        <v>38</v>
      </c>
      <c r="N433" s="74" t="s">
        <v>39</v>
      </c>
      <c r="O433" s="74" t="s">
        <v>40</v>
      </c>
      <c r="P433" s="75" t="s">
        <v>138</v>
      </c>
      <c r="Q433" s="77">
        <v>22427000</v>
      </c>
      <c r="R433" s="77">
        <v>0</v>
      </c>
      <c r="S433" s="77">
        <v>0</v>
      </c>
      <c r="T433" s="77">
        <v>22427000</v>
      </c>
      <c r="U433" s="77">
        <v>0</v>
      </c>
      <c r="V433" s="77">
        <v>10232766</v>
      </c>
      <c r="W433" s="77">
        <v>12194234</v>
      </c>
      <c r="X433" s="77">
        <v>10232766</v>
      </c>
      <c r="Y433" s="77">
        <v>10232766</v>
      </c>
      <c r="Z433" s="77">
        <v>10232766</v>
      </c>
      <c r="AA433" s="77">
        <v>10232766</v>
      </c>
    </row>
    <row r="434" spans="1:27" ht="15" customHeight="1" x14ac:dyDescent="0.25">
      <c r="A434" s="74" t="s">
        <v>253</v>
      </c>
      <c r="B434" s="75" t="s">
        <v>254</v>
      </c>
      <c r="C434" s="76" t="s">
        <v>189</v>
      </c>
      <c r="D434" s="69" t="s">
        <v>263</v>
      </c>
      <c r="E434" s="74" t="s">
        <v>37</v>
      </c>
      <c r="F434" s="74" t="s">
        <v>37</v>
      </c>
      <c r="G434" s="74" t="s">
        <v>37</v>
      </c>
      <c r="H434" s="74" t="s">
        <v>57</v>
      </c>
      <c r="I434" s="74" t="s">
        <v>140</v>
      </c>
      <c r="J434" s="74"/>
      <c r="K434" s="74"/>
      <c r="L434" s="74"/>
      <c r="M434" s="74" t="s">
        <v>38</v>
      </c>
      <c r="N434" s="74" t="s">
        <v>39</v>
      </c>
      <c r="O434" s="74" t="s">
        <v>40</v>
      </c>
      <c r="P434" s="75" t="s">
        <v>141</v>
      </c>
      <c r="Q434" s="77">
        <v>73922000</v>
      </c>
      <c r="R434" s="77">
        <v>0</v>
      </c>
      <c r="S434" s="77">
        <v>0</v>
      </c>
      <c r="T434" s="77">
        <v>73922000</v>
      </c>
      <c r="U434" s="77">
        <v>0</v>
      </c>
      <c r="V434" s="77">
        <v>0</v>
      </c>
      <c r="W434" s="77">
        <v>73922000</v>
      </c>
      <c r="X434" s="77">
        <v>0</v>
      </c>
      <c r="Y434" s="77">
        <v>0</v>
      </c>
      <c r="Z434" s="77">
        <v>0</v>
      </c>
      <c r="AA434" s="77">
        <v>0</v>
      </c>
    </row>
    <row r="435" spans="1:27" ht="15" customHeight="1" x14ac:dyDescent="0.25">
      <c r="A435" s="74" t="s">
        <v>253</v>
      </c>
      <c r="B435" s="75" t="s">
        <v>254</v>
      </c>
      <c r="C435" s="76" t="s">
        <v>190</v>
      </c>
      <c r="D435" s="69" t="s">
        <v>263</v>
      </c>
      <c r="E435" s="74" t="s">
        <v>37</v>
      </c>
      <c r="F435" s="74" t="s">
        <v>37</v>
      </c>
      <c r="G435" s="74" t="s">
        <v>37</v>
      </c>
      <c r="H435" s="74" t="s">
        <v>57</v>
      </c>
      <c r="I435" s="74" t="s">
        <v>142</v>
      </c>
      <c r="J435" s="74"/>
      <c r="K435" s="74"/>
      <c r="L435" s="74"/>
      <c r="M435" s="74" t="s">
        <v>38</v>
      </c>
      <c r="N435" s="74" t="s">
        <v>39</v>
      </c>
      <c r="O435" s="74" t="s">
        <v>40</v>
      </c>
      <c r="P435" s="75" t="s">
        <v>143</v>
      </c>
      <c r="Q435" s="77">
        <v>50491000</v>
      </c>
      <c r="R435" s="77">
        <v>0</v>
      </c>
      <c r="S435" s="77">
        <v>0</v>
      </c>
      <c r="T435" s="77">
        <v>50491000</v>
      </c>
      <c r="U435" s="77">
        <v>0</v>
      </c>
      <c r="V435" s="77">
        <v>23511673</v>
      </c>
      <c r="W435" s="77">
        <v>26979327</v>
      </c>
      <c r="X435" s="77">
        <v>23511673</v>
      </c>
      <c r="Y435" s="77">
        <v>23511673</v>
      </c>
      <c r="Z435" s="77">
        <v>23493113</v>
      </c>
      <c r="AA435" s="77">
        <v>23493113</v>
      </c>
    </row>
    <row r="436" spans="1:27" ht="15" customHeight="1" x14ac:dyDescent="0.25">
      <c r="A436" s="74" t="s">
        <v>253</v>
      </c>
      <c r="B436" s="75" t="s">
        <v>254</v>
      </c>
      <c r="C436" s="76" t="s">
        <v>191</v>
      </c>
      <c r="D436" s="69" t="s">
        <v>263</v>
      </c>
      <c r="E436" s="74" t="s">
        <v>37</v>
      </c>
      <c r="F436" s="74" t="s">
        <v>37</v>
      </c>
      <c r="G436" s="74" t="s">
        <v>43</v>
      </c>
      <c r="H436" s="74" t="s">
        <v>57</v>
      </c>
      <c r="I436" s="74"/>
      <c r="J436" s="74"/>
      <c r="K436" s="74"/>
      <c r="L436" s="74"/>
      <c r="M436" s="74" t="s">
        <v>38</v>
      </c>
      <c r="N436" s="74" t="s">
        <v>39</v>
      </c>
      <c r="O436" s="74" t="s">
        <v>40</v>
      </c>
      <c r="P436" s="75" t="s">
        <v>144</v>
      </c>
      <c r="Q436" s="77">
        <v>76157000</v>
      </c>
      <c r="R436" s="77">
        <v>0</v>
      </c>
      <c r="S436" s="77">
        <v>0</v>
      </c>
      <c r="T436" s="77">
        <v>76157000</v>
      </c>
      <c r="U436" s="77">
        <v>0</v>
      </c>
      <c r="V436" s="77">
        <v>33796100</v>
      </c>
      <c r="W436" s="77">
        <v>42360900</v>
      </c>
      <c r="X436" s="77">
        <v>33796100</v>
      </c>
      <c r="Y436" s="77">
        <v>33796100</v>
      </c>
      <c r="Z436" s="77">
        <v>33796100</v>
      </c>
      <c r="AA436" s="77">
        <v>33796100</v>
      </c>
    </row>
    <row r="437" spans="1:27" ht="15" customHeight="1" x14ac:dyDescent="0.25">
      <c r="A437" s="74" t="s">
        <v>253</v>
      </c>
      <c r="B437" s="75" t="s">
        <v>254</v>
      </c>
      <c r="C437" s="76" t="s">
        <v>192</v>
      </c>
      <c r="D437" s="69" t="s">
        <v>263</v>
      </c>
      <c r="E437" s="74" t="s">
        <v>37</v>
      </c>
      <c r="F437" s="74" t="s">
        <v>37</v>
      </c>
      <c r="G437" s="74" t="s">
        <v>43</v>
      </c>
      <c r="H437" s="74" t="s">
        <v>60</v>
      </c>
      <c r="I437" s="74"/>
      <c r="J437" s="74"/>
      <c r="K437" s="74"/>
      <c r="L437" s="74"/>
      <c r="M437" s="74" t="s">
        <v>38</v>
      </c>
      <c r="N437" s="74" t="s">
        <v>39</v>
      </c>
      <c r="O437" s="74" t="s">
        <v>40</v>
      </c>
      <c r="P437" s="75" t="s">
        <v>145</v>
      </c>
      <c r="Q437" s="77">
        <v>53945000</v>
      </c>
      <c r="R437" s="77">
        <v>0</v>
      </c>
      <c r="S437" s="77">
        <v>0</v>
      </c>
      <c r="T437" s="77">
        <v>53945000</v>
      </c>
      <c r="U437" s="77">
        <v>0</v>
      </c>
      <c r="V437" s="77">
        <v>27687900</v>
      </c>
      <c r="W437" s="77">
        <v>26257100</v>
      </c>
      <c r="X437" s="77">
        <v>27687900</v>
      </c>
      <c r="Y437" s="77">
        <v>27687900</v>
      </c>
      <c r="Z437" s="77">
        <v>27687900</v>
      </c>
      <c r="AA437" s="77">
        <v>27687900</v>
      </c>
    </row>
    <row r="438" spans="1:27" ht="15" customHeight="1" x14ac:dyDescent="0.25">
      <c r="A438" s="74" t="s">
        <v>253</v>
      </c>
      <c r="B438" s="75" t="s">
        <v>254</v>
      </c>
      <c r="C438" s="76" t="s">
        <v>193</v>
      </c>
      <c r="D438" s="69" t="s">
        <v>263</v>
      </c>
      <c r="E438" s="74" t="s">
        <v>37</v>
      </c>
      <c r="F438" s="74" t="s">
        <v>37</v>
      </c>
      <c r="G438" s="74" t="s">
        <v>43</v>
      </c>
      <c r="H438" s="74" t="s">
        <v>131</v>
      </c>
      <c r="I438" s="74"/>
      <c r="J438" s="74"/>
      <c r="K438" s="74"/>
      <c r="L438" s="74"/>
      <c r="M438" s="74" t="s">
        <v>38</v>
      </c>
      <c r="N438" s="74" t="s">
        <v>39</v>
      </c>
      <c r="O438" s="74" t="s">
        <v>40</v>
      </c>
      <c r="P438" s="75" t="s">
        <v>146</v>
      </c>
      <c r="Q438" s="77">
        <v>33902000</v>
      </c>
      <c r="R438" s="77">
        <v>0</v>
      </c>
      <c r="S438" s="77">
        <v>0</v>
      </c>
      <c r="T438" s="77">
        <v>33902000</v>
      </c>
      <c r="U438" s="77">
        <v>0</v>
      </c>
      <c r="V438" s="77">
        <v>16837500</v>
      </c>
      <c r="W438" s="77">
        <v>17064500</v>
      </c>
      <c r="X438" s="77">
        <v>16837500</v>
      </c>
      <c r="Y438" s="77">
        <v>16837500</v>
      </c>
      <c r="Z438" s="77">
        <v>16837500</v>
      </c>
      <c r="AA438" s="77">
        <v>16837500</v>
      </c>
    </row>
    <row r="439" spans="1:27" ht="15" customHeight="1" x14ac:dyDescent="0.25">
      <c r="A439" s="74" t="s">
        <v>253</v>
      </c>
      <c r="B439" s="75" t="s">
        <v>254</v>
      </c>
      <c r="C439" s="76" t="s">
        <v>194</v>
      </c>
      <c r="D439" s="69" t="s">
        <v>263</v>
      </c>
      <c r="E439" s="74" t="s">
        <v>37</v>
      </c>
      <c r="F439" s="74" t="s">
        <v>37</v>
      </c>
      <c r="G439" s="74" t="s">
        <v>43</v>
      </c>
      <c r="H439" s="74" t="s">
        <v>133</v>
      </c>
      <c r="I439" s="74"/>
      <c r="J439" s="74"/>
      <c r="K439" s="74"/>
      <c r="L439" s="74"/>
      <c r="M439" s="74" t="s">
        <v>38</v>
      </c>
      <c r="N439" s="74" t="s">
        <v>39</v>
      </c>
      <c r="O439" s="74" t="s">
        <v>40</v>
      </c>
      <c r="P439" s="75" t="s">
        <v>147</v>
      </c>
      <c r="Q439" s="77">
        <v>7753000</v>
      </c>
      <c r="R439" s="77">
        <v>0</v>
      </c>
      <c r="S439" s="77">
        <v>0</v>
      </c>
      <c r="T439" s="77">
        <v>7753000</v>
      </c>
      <c r="U439" s="77">
        <v>0</v>
      </c>
      <c r="V439" s="77">
        <v>3955000</v>
      </c>
      <c r="W439" s="77">
        <v>3798000</v>
      </c>
      <c r="X439" s="77">
        <v>3955000</v>
      </c>
      <c r="Y439" s="77">
        <v>3955000</v>
      </c>
      <c r="Z439" s="77">
        <v>3955000</v>
      </c>
      <c r="AA439" s="77">
        <v>3955000</v>
      </c>
    </row>
    <row r="440" spans="1:27" ht="15" customHeight="1" x14ac:dyDescent="0.25">
      <c r="A440" s="74" t="s">
        <v>253</v>
      </c>
      <c r="B440" s="75" t="s">
        <v>254</v>
      </c>
      <c r="C440" s="76" t="s">
        <v>195</v>
      </c>
      <c r="D440" s="69" t="s">
        <v>263</v>
      </c>
      <c r="E440" s="74" t="s">
        <v>37</v>
      </c>
      <c r="F440" s="74" t="s">
        <v>37</v>
      </c>
      <c r="G440" s="74" t="s">
        <v>43</v>
      </c>
      <c r="H440" s="74" t="s">
        <v>135</v>
      </c>
      <c r="I440" s="74"/>
      <c r="J440" s="74"/>
      <c r="K440" s="74"/>
      <c r="L440" s="74"/>
      <c r="M440" s="74" t="s">
        <v>38</v>
      </c>
      <c r="N440" s="74" t="s">
        <v>39</v>
      </c>
      <c r="O440" s="74" t="s">
        <v>40</v>
      </c>
      <c r="P440" s="75" t="s">
        <v>148</v>
      </c>
      <c r="Q440" s="77">
        <v>25432000</v>
      </c>
      <c r="R440" s="77">
        <v>0</v>
      </c>
      <c r="S440" s="77">
        <v>0</v>
      </c>
      <c r="T440" s="77">
        <v>25432000</v>
      </c>
      <c r="U440" s="77">
        <v>0</v>
      </c>
      <c r="V440" s="77">
        <v>12630100</v>
      </c>
      <c r="W440" s="77">
        <v>12801900</v>
      </c>
      <c r="X440" s="77">
        <v>12630100</v>
      </c>
      <c r="Y440" s="77">
        <v>12630100</v>
      </c>
      <c r="Z440" s="77">
        <v>12630100</v>
      </c>
      <c r="AA440" s="77">
        <v>12630100</v>
      </c>
    </row>
    <row r="441" spans="1:27" ht="15" customHeight="1" x14ac:dyDescent="0.25">
      <c r="A441" s="74" t="s">
        <v>253</v>
      </c>
      <c r="B441" s="75" t="s">
        <v>254</v>
      </c>
      <c r="C441" s="76" t="s">
        <v>196</v>
      </c>
      <c r="D441" s="69" t="s">
        <v>263</v>
      </c>
      <c r="E441" s="74" t="s">
        <v>37</v>
      </c>
      <c r="F441" s="74" t="s">
        <v>37</v>
      </c>
      <c r="G441" s="74" t="s">
        <v>43</v>
      </c>
      <c r="H441" s="74" t="s">
        <v>137</v>
      </c>
      <c r="I441" s="74"/>
      <c r="J441" s="74"/>
      <c r="K441" s="74"/>
      <c r="L441" s="74"/>
      <c r="M441" s="74" t="s">
        <v>38</v>
      </c>
      <c r="N441" s="74" t="s">
        <v>39</v>
      </c>
      <c r="O441" s="74" t="s">
        <v>40</v>
      </c>
      <c r="P441" s="75" t="s">
        <v>149</v>
      </c>
      <c r="Q441" s="77">
        <v>16959000</v>
      </c>
      <c r="R441" s="77">
        <v>0</v>
      </c>
      <c r="S441" s="77">
        <v>0</v>
      </c>
      <c r="T441" s="77">
        <v>16959000</v>
      </c>
      <c r="U441" s="77">
        <v>0</v>
      </c>
      <c r="V441" s="77">
        <v>8422900</v>
      </c>
      <c r="W441" s="77">
        <v>8536100</v>
      </c>
      <c r="X441" s="77">
        <v>8422900</v>
      </c>
      <c r="Y441" s="77">
        <v>8422900</v>
      </c>
      <c r="Z441" s="77">
        <v>8422900</v>
      </c>
      <c r="AA441" s="77">
        <v>8422900</v>
      </c>
    </row>
    <row r="442" spans="1:27" ht="15" customHeight="1" x14ac:dyDescent="0.25">
      <c r="A442" s="74" t="s">
        <v>253</v>
      </c>
      <c r="B442" s="75" t="s">
        <v>254</v>
      </c>
      <c r="C442" s="76" t="s">
        <v>197</v>
      </c>
      <c r="D442" s="69" t="s">
        <v>263</v>
      </c>
      <c r="E442" s="74" t="s">
        <v>37</v>
      </c>
      <c r="F442" s="74" t="s">
        <v>37</v>
      </c>
      <c r="G442" s="74" t="s">
        <v>46</v>
      </c>
      <c r="H442" s="74" t="s">
        <v>57</v>
      </c>
      <c r="I442" s="74" t="s">
        <v>57</v>
      </c>
      <c r="J442" s="74"/>
      <c r="K442" s="74"/>
      <c r="L442" s="74"/>
      <c r="M442" s="74" t="s">
        <v>38</v>
      </c>
      <c r="N442" s="74" t="s">
        <v>39</v>
      </c>
      <c r="O442" s="74" t="s">
        <v>40</v>
      </c>
      <c r="P442" s="75" t="s">
        <v>150</v>
      </c>
      <c r="Q442" s="77">
        <v>33528600</v>
      </c>
      <c r="R442" s="77">
        <v>0</v>
      </c>
      <c r="S442" s="77">
        <v>0</v>
      </c>
      <c r="T442" s="77">
        <v>33528600</v>
      </c>
      <c r="U442" s="77">
        <v>0</v>
      </c>
      <c r="V442" s="77">
        <v>24780880</v>
      </c>
      <c r="W442" s="77">
        <v>8747720</v>
      </c>
      <c r="X442" s="77">
        <v>24780880</v>
      </c>
      <c r="Y442" s="77">
        <v>24780880</v>
      </c>
      <c r="Z442" s="77">
        <v>24759432</v>
      </c>
      <c r="AA442" s="77">
        <v>24759432</v>
      </c>
    </row>
    <row r="443" spans="1:27" ht="15" customHeight="1" x14ac:dyDescent="0.25">
      <c r="A443" s="74" t="s">
        <v>253</v>
      </c>
      <c r="B443" s="75" t="s">
        <v>254</v>
      </c>
      <c r="C443" s="76" t="s">
        <v>198</v>
      </c>
      <c r="D443" s="69" t="s">
        <v>263</v>
      </c>
      <c r="E443" s="74" t="s">
        <v>37</v>
      </c>
      <c r="F443" s="74" t="s">
        <v>37</v>
      </c>
      <c r="G443" s="74" t="s">
        <v>46</v>
      </c>
      <c r="H443" s="74" t="s">
        <v>57</v>
      </c>
      <c r="I443" s="74" t="s">
        <v>60</v>
      </c>
      <c r="J443" s="74"/>
      <c r="K443" s="74"/>
      <c r="L443" s="74"/>
      <c r="M443" s="74" t="s">
        <v>38</v>
      </c>
      <c r="N443" s="74" t="s">
        <v>39</v>
      </c>
      <c r="O443" s="74" t="s">
        <v>40</v>
      </c>
      <c r="P443" s="75" t="s">
        <v>151</v>
      </c>
      <c r="Q443" s="77">
        <v>0</v>
      </c>
      <c r="R443" s="77">
        <v>628904</v>
      </c>
      <c r="S443" s="77">
        <v>0</v>
      </c>
      <c r="T443" s="77">
        <v>628904</v>
      </c>
      <c r="U443" s="77">
        <v>0</v>
      </c>
      <c r="V443" s="77">
        <v>628904</v>
      </c>
      <c r="W443" s="77">
        <v>0</v>
      </c>
      <c r="X443" s="77">
        <v>628904</v>
      </c>
      <c r="Y443" s="77">
        <v>628904</v>
      </c>
      <c r="Z443" s="77">
        <v>628904</v>
      </c>
      <c r="AA443" s="77">
        <v>628904</v>
      </c>
    </row>
    <row r="444" spans="1:27" ht="15" customHeight="1" x14ac:dyDescent="0.25">
      <c r="A444" s="74" t="s">
        <v>253</v>
      </c>
      <c r="B444" s="75" t="s">
        <v>254</v>
      </c>
      <c r="C444" s="76" t="s">
        <v>199</v>
      </c>
      <c r="D444" s="69" t="s">
        <v>263</v>
      </c>
      <c r="E444" s="74" t="s">
        <v>37</v>
      </c>
      <c r="F444" s="74" t="s">
        <v>37</v>
      </c>
      <c r="G444" s="74" t="s">
        <v>46</v>
      </c>
      <c r="H444" s="74" t="s">
        <v>57</v>
      </c>
      <c r="I444" s="74" t="s">
        <v>129</v>
      </c>
      <c r="J444" s="74"/>
      <c r="K444" s="74"/>
      <c r="L444" s="74"/>
      <c r="M444" s="74" t="s">
        <v>38</v>
      </c>
      <c r="N444" s="74" t="s">
        <v>39</v>
      </c>
      <c r="O444" s="74" t="s">
        <v>40</v>
      </c>
      <c r="P444" s="75" t="s">
        <v>152</v>
      </c>
      <c r="Q444" s="77">
        <v>2564730</v>
      </c>
      <c r="R444" s="77">
        <v>0</v>
      </c>
      <c r="S444" s="77">
        <v>0</v>
      </c>
      <c r="T444" s="77">
        <v>2564730</v>
      </c>
      <c r="U444" s="77">
        <v>0</v>
      </c>
      <c r="V444" s="77">
        <v>1774053</v>
      </c>
      <c r="W444" s="77">
        <v>790677</v>
      </c>
      <c r="X444" s="77">
        <v>1774053</v>
      </c>
      <c r="Y444" s="77">
        <v>1774053</v>
      </c>
      <c r="Z444" s="77">
        <v>1774053</v>
      </c>
      <c r="AA444" s="77">
        <v>1774053</v>
      </c>
    </row>
    <row r="445" spans="1:27" ht="15" customHeight="1" x14ac:dyDescent="0.25">
      <c r="A445" s="74" t="s">
        <v>253</v>
      </c>
      <c r="B445" s="75" t="s">
        <v>254</v>
      </c>
      <c r="C445" s="76" t="s">
        <v>200</v>
      </c>
      <c r="D445" s="69" t="s">
        <v>263</v>
      </c>
      <c r="E445" s="74" t="s">
        <v>37</v>
      </c>
      <c r="F445" s="74" t="s">
        <v>37</v>
      </c>
      <c r="G445" s="74" t="s">
        <v>46</v>
      </c>
      <c r="H445" s="74" t="s">
        <v>60</v>
      </c>
      <c r="I445" s="74"/>
      <c r="J445" s="74"/>
      <c r="K445" s="74"/>
      <c r="L445" s="74"/>
      <c r="M445" s="74" t="s">
        <v>38</v>
      </c>
      <c r="N445" s="74" t="s">
        <v>39</v>
      </c>
      <c r="O445" s="74" t="s">
        <v>40</v>
      </c>
      <c r="P445" s="75" t="s">
        <v>153</v>
      </c>
      <c r="Q445" s="77">
        <v>16936290</v>
      </c>
      <c r="R445" s="77">
        <v>0</v>
      </c>
      <c r="S445" s="77">
        <v>0</v>
      </c>
      <c r="T445" s="77">
        <v>16936290</v>
      </c>
      <c r="U445" s="77">
        <v>0</v>
      </c>
      <c r="V445" s="77">
        <v>14129802</v>
      </c>
      <c r="W445" s="77">
        <v>2806488</v>
      </c>
      <c r="X445" s="77">
        <v>14129802</v>
      </c>
      <c r="Y445" s="77">
        <v>14129802</v>
      </c>
      <c r="Z445" s="77">
        <v>14129802</v>
      </c>
      <c r="AA445" s="77">
        <v>14129802</v>
      </c>
    </row>
    <row r="446" spans="1:27" ht="15" customHeight="1" x14ac:dyDescent="0.25">
      <c r="A446" s="74" t="s">
        <v>253</v>
      </c>
      <c r="B446" s="75" t="s">
        <v>254</v>
      </c>
      <c r="C446" s="76" t="s">
        <v>201</v>
      </c>
      <c r="D446" s="69" t="s">
        <v>263</v>
      </c>
      <c r="E446" s="74" t="s">
        <v>37</v>
      </c>
      <c r="F446" s="74" t="s">
        <v>37</v>
      </c>
      <c r="G446" s="74" t="s">
        <v>46</v>
      </c>
      <c r="H446" s="74" t="s">
        <v>154</v>
      </c>
      <c r="I446" s="74"/>
      <c r="J446" s="74"/>
      <c r="K446" s="74"/>
      <c r="L446" s="74"/>
      <c r="M446" s="74" t="s">
        <v>38</v>
      </c>
      <c r="N446" s="74" t="s">
        <v>39</v>
      </c>
      <c r="O446" s="74" t="s">
        <v>40</v>
      </c>
      <c r="P446" s="75" t="s">
        <v>155</v>
      </c>
      <c r="Q446" s="77">
        <v>2664270</v>
      </c>
      <c r="R446" s="77">
        <v>0</v>
      </c>
      <c r="S446" s="77">
        <v>0</v>
      </c>
      <c r="T446" s="77">
        <v>2664270</v>
      </c>
      <c r="U446" s="77">
        <v>0</v>
      </c>
      <c r="V446" s="77">
        <v>0</v>
      </c>
      <c r="W446" s="77">
        <v>2664270</v>
      </c>
      <c r="X446" s="77">
        <v>0</v>
      </c>
      <c r="Y446" s="77">
        <v>0</v>
      </c>
      <c r="Z446" s="77">
        <v>0</v>
      </c>
      <c r="AA446" s="77">
        <v>0</v>
      </c>
    </row>
    <row r="447" spans="1:27" ht="15" customHeight="1" x14ac:dyDescent="0.25">
      <c r="A447" s="74" t="s">
        <v>253</v>
      </c>
      <c r="B447" s="75" t="s">
        <v>254</v>
      </c>
      <c r="C447" s="76" t="s">
        <v>204</v>
      </c>
      <c r="D447" s="69" t="s">
        <v>263</v>
      </c>
      <c r="E447" s="74" t="s">
        <v>43</v>
      </c>
      <c r="F447" s="74" t="s">
        <v>43</v>
      </c>
      <c r="G447" s="74" t="s">
        <v>43</v>
      </c>
      <c r="H447" s="74" t="s">
        <v>135</v>
      </c>
      <c r="I447" s="74" t="s">
        <v>131</v>
      </c>
      <c r="J447" s="74"/>
      <c r="K447" s="74"/>
      <c r="L447" s="74"/>
      <c r="M447" s="74" t="s">
        <v>38</v>
      </c>
      <c r="N447" s="74" t="s">
        <v>39</v>
      </c>
      <c r="O447" s="74" t="s">
        <v>40</v>
      </c>
      <c r="P447" s="75" t="s">
        <v>158</v>
      </c>
      <c r="Q447" s="77">
        <v>0</v>
      </c>
      <c r="R447" s="77">
        <v>78400</v>
      </c>
      <c r="S447" s="77">
        <v>0</v>
      </c>
      <c r="T447" s="77">
        <v>78400</v>
      </c>
      <c r="U447" s="77">
        <v>0</v>
      </c>
      <c r="V447" s="77">
        <v>78400</v>
      </c>
      <c r="W447" s="77">
        <v>0</v>
      </c>
      <c r="X447" s="77">
        <v>78400</v>
      </c>
      <c r="Y447" s="77">
        <v>78400</v>
      </c>
      <c r="Z447" s="77">
        <v>78400</v>
      </c>
      <c r="AA447" s="77">
        <v>78400</v>
      </c>
    </row>
    <row r="448" spans="1:27" ht="15" customHeight="1" x14ac:dyDescent="0.25">
      <c r="A448" s="74" t="s">
        <v>253</v>
      </c>
      <c r="B448" s="75" t="s">
        <v>254</v>
      </c>
      <c r="C448" s="76" t="s">
        <v>205</v>
      </c>
      <c r="D448" s="69" t="s">
        <v>263</v>
      </c>
      <c r="E448" s="74" t="s">
        <v>43</v>
      </c>
      <c r="F448" s="74" t="s">
        <v>43</v>
      </c>
      <c r="G448" s="74" t="s">
        <v>43</v>
      </c>
      <c r="H448" s="74" t="s">
        <v>135</v>
      </c>
      <c r="I448" s="74" t="s">
        <v>140</v>
      </c>
      <c r="J448" s="74"/>
      <c r="K448" s="74"/>
      <c r="L448" s="74"/>
      <c r="M448" s="74" t="s">
        <v>38</v>
      </c>
      <c r="N448" s="74" t="s">
        <v>39</v>
      </c>
      <c r="O448" s="74" t="s">
        <v>40</v>
      </c>
      <c r="P448" s="75" t="s">
        <v>159</v>
      </c>
      <c r="Q448" s="77">
        <v>22000000</v>
      </c>
      <c r="R448" s="77">
        <v>0</v>
      </c>
      <c r="S448" s="77">
        <v>0</v>
      </c>
      <c r="T448" s="77">
        <v>22000000</v>
      </c>
      <c r="U448" s="77">
        <v>0</v>
      </c>
      <c r="V448" s="77">
        <v>22000000</v>
      </c>
      <c r="W448" s="77">
        <v>0</v>
      </c>
      <c r="X448" s="77">
        <v>13240316</v>
      </c>
      <c r="Y448" s="77">
        <v>11733346</v>
      </c>
      <c r="Z448" s="77">
        <v>11733346</v>
      </c>
      <c r="AA448" s="77">
        <v>11733346</v>
      </c>
    </row>
    <row r="449" spans="1:27" ht="15" customHeight="1" x14ac:dyDescent="0.25">
      <c r="A449" s="74" t="s">
        <v>253</v>
      </c>
      <c r="B449" s="75" t="s">
        <v>254</v>
      </c>
      <c r="C449" s="76" t="s">
        <v>206</v>
      </c>
      <c r="D449" s="69" t="s">
        <v>263</v>
      </c>
      <c r="E449" s="74" t="s">
        <v>43</v>
      </c>
      <c r="F449" s="74" t="s">
        <v>43</v>
      </c>
      <c r="G449" s="74" t="s">
        <v>43</v>
      </c>
      <c r="H449" s="74" t="s">
        <v>137</v>
      </c>
      <c r="I449" s="74" t="s">
        <v>57</v>
      </c>
      <c r="J449" s="74"/>
      <c r="K449" s="74"/>
      <c r="L449" s="74"/>
      <c r="M449" s="74" t="s">
        <v>38</v>
      </c>
      <c r="N449" s="74" t="s">
        <v>39</v>
      </c>
      <c r="O449" s="74" t="s">
        <v>40</v>
      </c>
      <c r="P449" s="75" t="s">
        <v>160</v>
      </c>
      <c r="Q449" s="77">
        <v>50078400</v>
      </c>
      <c r="R449" s="77">
        <v>0</v>
      </c>
      <c r="S449" s="77">
        <v>50078400</v>
      </c>
      <c r="T449" s="77">
        <v>0</v>
      </c>
      <c r="U449" s="77">
        <v>0</v>
      </c>
      <c r="V449" s="77">
        <v>0</v>
      </c>
      <c r="W449" s="77">
        <v>0</v>
      </c>
      <c r="X449" s="77">
        <v>0</v>
      </c>
      <c r="Y449" s="77">
        <v>0</v>
      </c>
      <c r="Z449" s="77">
        <v>0</v>
      </c>
      <c r="AA449" s="77">
        <v>0</v>
      </c>
    </row>
    <row r="450" spans="1:27" ht="15" customHeight="1" x14ac:dyDescent="0.25">
      <c r="A450" s="74" t="s">
        <v>253</v>
      </c>
      <c r="B450" s="75" t="s">
        <v>254</v>
      </c>
      <c r="C450" s="76" t="s">
        <v>109</v>
      </c>
      <c r="D450" s="69" t="s">
        <v>263</v>
      </c>
      <c r="E450" s="74" t="s">
        <v>43</v>
      </c>
      <c r="F450" s="74" t="s">
        <v>43</v>
      </c>
      <c r="G450" s="74" t="s">
        <v>43</v>
      </c>
      <c r="H450" s="74" t="s">
        <v>137</v>
      </c>
      <c r="I450" s="74" t="s">
        <v>60</v>
      </c>
      <c r="J450" s="74"/>
      <c r="K450" s="74"/>
      <c r="L450" s="74"/>
      <c r="M450" s="74" t="s">
        <v>38</v>
      </c>
      <c r="N450" s="74" t="s">
        <v>39</v>
      </c>
      <c r="O450" s="74" t="s">
        <v>40</v>
      </c>
      <c r="P450" s="75" t="s">
        <v>161</v>
      </c>
      <c r="Q450" s="77">
        <v>50078400</v>
      </c>
      <c r="R450" s="77">
        <v>0</v>
      </c>
      <c r="S450" s="77">
        <v>0</v>
      </c>
      <c r="T450" s="77">
        <v>50078400</v>
      </c>
      <c r="U450" s="77">
        <v>0</v>
      </c>
      <c r="V450" s="77">
        <v>50078400</v>
      </c>
      <c r="W450" s="77">
        <v>0</v>
      </c>
      <c r="X450" s="77">
        <v>47105500</v>
      </c>
      <c r="Y450" s="77">
        <v>23552700</v>
      </c>
      <c r="Z450" s="77">
        <v>23552700</v>
      </c>
      <c r="AA450" s="77">
        <v>23552700</v>
      </c>
    </row>
    <row r="451" spans="1:27" ht="15" customHeight="1" x14ac:dyDescent="0.25">
      <c r="A451" s="74" t="s">
        <v>253</v>
      </c>
      <c r="B451" s="75" t="s">
        <v>254</v>
      </c>
      <c r="C451" s="76" t="s">
        <v>109</v>
      </c>
      <c r="D451" s="69" t="s">
        <v>263</v>
      </c>
      <c r="E451" s="74" t="s">
        <v>43</v>
      </c>
      <c r="F451" s="74" t="s">
        <v>43</v>
      </c>
      <c r="G451" s="74" t="s">
        <v>43</v>
      </c>
      <c r="H451" s="74" t="s">
        <v>137</v>
      </c>
      <c r="I451" s="74" t="s">
        <v>60</v>
      </c>
      <c r="J451" s="74"/>
      <c r="K451" s="74"/>
      <c r="L451" s="74"/>
      <c r="M451" s="74" t="s">
        <v>50</v>
      </c>
      <c r="N451" s="74" t="s">
        <v>51</v>
      </c>
      <c r="O451" s="74" t="s">
        <v>40</v>
      </c>
      <c r="P451" s="75" t="s">
        <v>161</v>
      </c>
      <c r="Q451" s="77">
        <v>0</v>
      </c>
      <c r="R451" s="77">
        <v>51646570</v>
      </c>
      <c r="S451" s="77">
        <v>0</v>
      </c>
      <c r="T451" s="77">
        <v>51646570</v>
      </c>
      <c r="U451" s="77">
        <v>0</v>
      </c>
      <c r="V451" s="77">
        <v>51646570</v>
      </c>
      <c r="W451" s="77">
        <v>0</v>
      </c>
      <c r="X451" s="77">
        <v>50097173</v>
      </c>
      <c r="Y451" s="77">
        <v>20658628</v>
      </c>
      <c r="Z451" s="77">
        <v>20658628</v>
      </c>
      <c r="AA451" s="77">
        <v>20658628</v>
      </c>
    </row>
    <row r="452" spans="1:27" ht="15" customHeight="1" x14ac:dyDescent="0.25">
      <c r="A452" s="74" t="s">
        <v>253</v>
      </c>
      <c r="B452" s="75" t="s">
        <v>254</v>
      </c>
      <c r="C452" s="76" t="s">
        <v>208</v>
      </c>
      <c r="D452" s="69" t="s">
        <v>263</v>
      </c>
      <c r="E452" s="74" t="s">
        <v>43</v>
      </c>
      <c r="F452" s="74" t="s">
        <v>43</v>
      </c>
      <c r="G452" s="74" t="s">
        <v>43</v>
      </c>
      <c r="H452" s="74" t="s">
        <v>139</v>
      </c>
      <c r="I452" s="74" t="s">
        <v>131</v>
      </c>
      <c r="J452" s="74"/>
      <c r="K452" s="74"/>
      <c r="L452" s="74"/>
      <c r="M452" s="74" t="s">
        <v>38</v>
      </c>
      <c r="N452" s="74" t="s">
        <v>39</v>
      </c>
      <c r="O452" s="74" t="s">
        <v>40</v>
      </c>
      <c r="P452" s="75" t="s">
        <v>163</v>
      </c>
      <c r="Q452" s="77">
        <v>4000000</v>
      </c>
      <c r="R452" s="77">
        <v>0</v>
      </c>
      <c r="S452" s="77">
        <v>0</v>
      </c>
      <c r="T452" s="77">
        <v>4000000</v>
      </c>
      <c r="U452" s="77">
        <v>0</v>
      </c>
      <c r="V452" s="77">
        <v>4000000</v>
      </c>
      <c r="W452" s="77">
        <v>0</v>
      </c>
      <c r="X452" s="77">
        <v>2390122</v>
      </c>
      <c r="Y452" s="77">
        <v>2351684</v>
      </c>
      <c r="Z452" s="77">
        <v>2351684</v>
      </c>
      <c r="AA452" s="77">
        <v>2351684</v>
      </c>
    </row>
    <row r="453" spans="1:27" ht="15" customHeight="1" x14ac:dyDescent="0.25">
      <c r="A453" s="74" t="s">
        <v>253</v>
      </c>
      <c r="B453" s="75" t="s">
        <v>254</v>
      </c>
      <c r="C453" s="76" t="s">
        <v>209</v>
      </c>
      <c r="D453" s="69" t="s">
        <v>263</v>
      </c>
      <c r="E453" s="74" t="s">
        <v>43</v>
      </c>
      <c r="F453" s="74" t="s">
        <v>43</v>
      </c>
      <c r="G453" s="74" t="s">
        <v>43</v>
      </c>
      <c r="H453" s="74" t="s">
        <v>140</v>
      </c>
      <c r="I453" s="74" t="s">
        <v>131</v>
      </c>
      <c r="J453" s="74"/>
      <c r="K453" s="74"/>
      <c r="L453" s="74"/>
      <c r="M453" s="74" t="s">
        <v>38</v>
      </c>
      <c r="N453" s="74" t="s">
        <v>39</v>
      </c>
      <c r="O453" s="74" t="s">
        <v>40</v>
      </c>
      <c r="P453" s="75" t="s">
        <v>164</v>
      </c>
      <c r="Q453" s="77">
        <v>1800000</v>
      </c>
      <c r="R453" s="77">
        <v>0</v>
      </c>
      <c r="S453" s="77">
        <v>0</v>
      </c>
      <c r="T453" s="77">
        <v>1800000</v>
      </c>
      <c r="U453" s="77">
        <v>0</v>
      </c>
      <c r="V453" s="77">
        <v>1800000</v>
      </c>
      <c r="W453" s="77">
        <v>0</v>
      </c>
      <c r="X453" s="77">
        <v>773224</v>
      </c>
      <c r="Y453" s="77">
        <v>705626</v>
      </c>
      <c r="Z453" s="77">
        <v>705626</v>
      </c>
      <c r="AA453" s="77">
        <v>705626</v>
      </c>
    </row>
    <row r="454" spans="1:27" ht="15" customHeight="1" x14ac:dyDescent="0.25">
      <c r="A454" s="74" t="s">
        <v>253</v>
      </c>
      <c r="B454" s="75" t="s">
        <v>254</v>
      </c>
      <c r="C454" s="76" t="s">
        <v>210</v>
      </c>
      <c r="D454" s="69" t="s">
        <v>263</v>
      </c>
      <c r="E454" s="74" t="s">
        <v>43</v>
      </c>
      <c r="F454" s="74" t="s">
        <v>43</v>
      </c>
      <c r="G454" s="74" t="s">
        <v>43</v>
      </c>
      <c r="H454" s="74" t="s">
        <v>142</v>
      </c>
      <c r="I454" s="74"/>
      <c r="J454" s="74"/>
      <c r="K454" s="74"/>
      <c r="L454" s="74"/>
      <c r="M454" s="74" t="s">
        <v>38</v>
      </c>
      <c r="N454" s="74" t="s">
        <v>39</v>
      </c>
      <c r="O454" s="74" t="s">
        <v>40</v>
      </c>
      <c r="P454" s="75" t="s">
        <v>165</v>
      </c>
      <c r="Q454" s="77">
        <v>0</v>
      </c>
      <c r="R454" s="77">
        <v>258320</v>
      </c>
      <c r="S454" s="77">
        <v>0</v>
      </c>
      <c r="T454" s="77">
        <v>258320</v>
      </c>
      <c r="U454" s="77">
        <v>0</v>
      </c>
      <c r="V454" s="77">
        <v>258320</v>
      </c>
      <c r="W454" s="77">
        <v>0</v>
      </c>
      <c r="X454" s="77">
        <v>258320</v>
      </c>
      <c r="Y454" s="77">
        <v>258320</v>
      </c>
      <c r="Z454" s="77">
        <v>258320</v>
      </c>
      <c r="AA454" s="77">
        <v>258320</v>
      </c>
    </row>
    <row r="455" spans="1:27" ht="15" customHeight="1" x14ac:dyDescent="0.25">
      <c r="A455" s="74" t="s">
        <v>253</v>
      </c>
      <c r="B455" s="75" t="s">
        <v>254</v>
      </c>
      <c r="C455" s="76" t="s">
        <v>211</v>
      </c>
      <c r="D455" s="69" t="s">
        <v>263</v>
      </c>
      <c r="E455" s="74" t="s">
        <v>46</v>
      </c>
      <c r="F455" s="74" t="s">
        <v>53</v>
      </c>
      <c r="G455" s="74" t="s">
        <v>43</v>
      </c>
      <c r="H455" s="74" t="s">
        <v>54</v>
      </c>
      <c r="I455" s="74" t="s">
        <v>57</v>
      </c>
      <c r="J455" s="74"/>
      <c r="K455" s="74"/>
      <c r="L455" s="74"/>
      <c r="M455" s="74" t="s">
        <v>38</v>
      </c>
      <c r="N455" s="74" t="s">
        <v>39</v>
      </c>
      <c r="O455" s="74" t="s">
        <v>40</v>
      </c>
      <c r="P455" s="75" t="s">
        <v>166</v>
      </c>
      <c r="Q455" s="77">
        <v>0</v>
      </c>
      <c r="R455" s="77">
        <v>39061</v>
      </c>
      <c r="S455" s="77">
        <v>0</v>
      </c>
      <c r="T455" s="77">
        <v>39061</v>
      </c>
      <c r="U455" s="77">
        <v>0</v>
      </c>
      <c r="V455" s="77">
        <v>39061</v>
      </c>
      <c r="W455" s="77">
        <v>0</v>
      </c>
      <c r="X455" s="77">
        <v>39061</v>
      </c>
      <c r="Y455" s="77">
        <v>39061</v>
      </c>
      <c r="Z455" s="77">
        <v>39061</v>
      </c>
      <c r="AA455" s="77">
        <v>39061</v>
      </c>
    </row>
    <row r="456" spans="1:27" ht="15" customHeight="1" x14ac:dyDescent="0.25">
      <c r="A456" s="74" t="s">
        <v>253</v>
      </c>
      <c r="B456" s="75" t="s">
        <v>254</v>
      </c>
      <c r="C456" s="76" t="s">
        <v>213</v>
      </c>
      <c r="D456" s="69" t="s">
        <v>263</v>
      </c>
      <c r="E456" s="74" t="s">
        <v>63</v>
      </c>
      <c r="F456" s="74" t="s">
        <v>37</v>
      </c>
      <c r="G456" s="74" t="s">
        <v>43</v>
      </c>
      <c r="H456" s="74" t="s">
        <v>57</v>
      </c>
      <c r="I456" s="74"/>
      <c r="J456" s="74"/>
      <c r="K456" s="74"/>
      <c r="L456" s="74"/>
      <c r="M456" s="74" t="s">
        <v>38</v>
      </c>
      <c r="N456" s="74" t="s">
        <v>39</v>
      </c>
      <c r="O456" s="74" t="s">
        <v>40</v>
      </c>
      <c r="P456" s="75" t="s">
        <v>168</v>
      </c>
      <c r="Q456" s="77">
        <v>0</v>
      </c>
      <c r="R456" s="77">
        <v>16730044</v>
      </c>
      <c r="S456" s="77">
        <v>0</v>
      </c>
      <c r="T456" s="77">
        <v>16730044</v>
      </c>
      <c r="U456" s="77">
        <v>0</v>
      </c>
      <c r="V456" s="77">
        <v>16730044</v>
      </c>
      <c r="W456" s="77">
        <v>0</v>
      </c>
      <c r="X456" s="77">
        <v>16730044</v>
      </c>
      <c r="Y456" s="77">
        <v>16730044</v>
      </c>
      <c r="Z456" s="77">
        <v>16730044</v>
      </c>
      <c r="AA456" s="77">
        <v>16730044</v>
      </c>
    </row>
    <row r="457" spans="1:27" ht="15" customHeight="1" x14ac:dyDescent="0.25">
      <c r="A457" s="74" t="s">
        <v>253</v>
      </c>
      <c r="B457" s="75" t="s">
        <v>254</v>
      </c>
      <c r="C457" s="76" t="s">
        <v>214</v>
      </c>
      <c r="D457" s="69" t="s">
        <v>263</v>
      </c>
      <c r="E457" s="74" t="s">
        <v>63</v>
      </c>
      <c r="F457" s="74" t="s">
        <v>37</v>
      </c>
      <c r="G457" s="74" t="s">
        <v>43</v>
      </c>
      <c r="H457" s="74" t="s">
        <v>129</v>
      </c>
      <c r="I457" s="74"/>
      <c r="J457" s="74"/>
      <c r="K457" s="74"/>
      <c r="L457" s="74"/>
      <c r="M457" s="74" t="s">
        <v>50</v>
      </c>
      <c r="N457" s="74" t="s">
        <v>51</v>
      </c>
      <c r="O457" s="74" t="s">
        <v>40</v>
      </c>
      <c r="P457" s="75" t="s">
        <v>169</v>
      </c>
      <c r="Q457" s="77">
        <v>0</v>
      </c>
      <c r="R457" s="77">
        <v>19817158</v>
      </c>
      <c r="S457" s="77">
        <v>0</v>
      </c>
      <c r="T457" s="77">
        <v>19817158</v>
      </c>
      <c r="U457" s="77">
        <v>0</v>
      </c>
      <c r="V457" s="77">
        <v>19790502.629999999</v>
      </c>
      <c r="W457" s="77">
        <v>26655.37</v>
      </c>
      <c r="X457" s="77">
        <v>19790502.629999999</v>
      </c>
      <c r="Y457" s="77">
        <v>19790502.629999999</v>
      </c>
      <c r="Z457" s="77">
        <v>19790502.629999999</v>
      </c>
      <c r="AA457" s="77">
        <v>19790502.629999999</v>
      </c>
    </row>
    <row r="458" spans="1:27" ht="15" customHeight="1" x14ac:dyDescent="0.25">
      <c r="A458" s="74" t="s">
        <v>255</v>
      </c>
      <c r="B458" s="75" t="s">
        <v>256</v>
      </c>
      <c r="C458" s="76" t="s">
        <v>183</v>
      </c>
      <c r="D458" s="69" t="s">
        <v>263</v>
      </c>
      <c r="E458" s="74" t="s">
        <v>37</v>
      </c>
      <c r="F458" s="74" t="s">
        <v>37</v>
      </c>
      <c r="G458" s="74" t="s">
        <v>37</v>
      </c>
      <c r="H458" s="74" t="s">
        <v>57</v>
      </c>
      <c r="I458" s="74" t="s">
        <v>57</v>
      </c>
      <c r="J458" s="74"/>
      <c r="K458" s="74"/>
      <c r="L458" s="74"/>
      <c r="M458" s="74" t="s">
        <v>38</v>
      </c>
      <c r="N458" s="74" t="s">
        <v>39</v>
      </c>
      <c r="O458" s="74" t="s">
        <v>40</v>
      </c>
      <c r="P458" s="75" t="s">
        <v>128</v>
      </c>
      <c r="Q458" s="77">
        <v>832799000</v>
      </c>
      <c r="R458" s="77">
        <v>0</v>
      </c>
      <c r="S458" s="77">
        <v>0</v>
      </c>
      <c r="T458" s="77">
        <v>832799000</v>
      </c>
      <c r="U458" s="77">
        <v>0</v>
      </c>
      <c r="V458" s="77">
        <v>415910656</v>
      </c>
      <c r="W458" s="77">
        <v>416888344</v>
      </c>
      <c r="X458" s="77">
        <v>415910656</v>
      </c>
      <c r="Y458" s="77">
        <v>415910656</v>
      </c>
      <c r="Z458" s="77">
        <v>415910656</v>
      </c>
      <c r="AA458" s="77">
        <v>415910656</v>
      </c>
    </row>
    <row r="459" spans="1:27" ht="15" customHeight="1" x14ac:dyDescent="0.25">
      <c r="A459" s="74" t="s">
        <v>255</v>
      </c>
      <c r="B459" s="75" t="s">
        <v>256</v>
      </c>
      <c r="C459" s="76" t="s">
        <v>185</v>
      </c>
      <c r="D459" s="69" t="s">
        <v>263</v>
      </c>
      <c r="E459" s="74" t="s">
        <v>37</v>
      </c>
      <c r="F459" s="74" t="s">
        <v>37</v>
      </c>
      <c r="G459" s="74" t="s">
        <v>37</v>
      </c>
      <c r="H459" s="74" t="s">
        <v>57</v>
      </c>
      <c r="I459" s="74" t="s">
        <v>131</v>
      </c>
      <c r="J459" s="74"/>
      <c r="K459" s="74"/>
      <c r="L459" s="74"/>
      <c r="M459" s="74" t="s">
        <v>38</v>
      </c>
      <c r="N459" s="74" t="s">
        <v>39</v>
      </c>
      <c r="O459" s="74" t="s">
        <v>40</v>
      </c>
      <c r="P459" s="75" t="s">
        <v>132</v>
      </c>
      <c r="Q459" s="77">
        <v>21425000</v>
      </c>
      <c r="R459" s="77">
        <v>0</v>
      </c>
      <c r="S459" s="77">
        <v>0</v>
      </c>
      <c r="T459" s="77">
        <v>21425000</v>
      </c>
      <c r="U459" s="77">
        <v>0</v>
      </c>
      <c r="V459" s="77">
        <v>10992257</v>
      </c>
      <c r="W459" s="77">
        <v>10432743</v>
      </c>
      <c r="X459" s="77">
        <v>10992257</v>
      </c>
      <c r="Y459" s="77">
        <v>10992257</v>
      </c>
      <c r="Z459" s="77">
        <v>10992257</v>
      </c>
      <c r="AA459" s="77">
        <v>10992257</v>
      </c>
    </row>
    <row r="460" spans="1:27" ht="15" customHeight="1" x14ac:dyDescent="0.25">
      <c r="A460" s="74" t="s">
        <v>255</v>
      </c>
      <c r="B460" s="75" t="s">
        <v>256</v>
      </c>
      <c r="C460" s="76" t="s">
        <v>186</v>
      </c>
      <c r="D460" s="69" t="s">
        <v>263</v>
      </c>
      <c r="E460" s="74" t="s">
        <v>37</v>
      </c>
      <c r="F460" s="74" t="s">
        <v>37</v>
      </c>
      <c r="G460" s="74" t="s">
        <v>37</v>
      </c>
      <c r="H460" s="74" t="s">
        <v>57</v>
      </c>
      <c r="I460" s="74" t="s">
        <v>133</v>
      </c>
      <c r="J460" s="74"/>
      <c r="K460" s="74"/>
      <c r="L460" s="74"/>
      <c r="M460" s="74" t="s">
        <v>38</v>
      </c>
      <c r="N460" s="74" t="s">
        <v>39</v>
      </c>
      <c r="O460" s="74" t="s">
        <v>40</v>
      </c>
      <c r="P460" s="75" t="s">
        <v>134</v>
      </c>
      <c r="Q460" s="77">
        <v>28825000</v>
      </c>
      <c r="R460" s="77">
        <v>0</v>
      </c>
      <c r="S460" s="77">
        <v>0</v>
      </c>
      <c r="T460" s="77">
        <v>28825000</v>
      </c>
      <c r="U460" s="77">
        <v>0</v>
      </c>
      <c r="V460" s="77">
        <v>15394658</v>
      </c>
      <c r="W460" s="77">
        <v>13430342</v>
      </c>
      <c r="X460" s="77">
        <v>15394658</v>
      </c>
      <c r="Y460" s="77">
        <v>15394658</v>
      </c>
      <c r="Z460" s="77">
        <v>15394658</v>
      </c>
      <c r="AA460" s="77">
        <v>15394658</v>
      </c>
    </row>
    <row r="461" spans="1:27" ht="15" customHeight="1" x14ac:dyDescent="0.25">
      <c r="A461" s="74" t="s">
        <v>255</v>
      </c>
      <c r="B461" s="75" t="s">
        <v>256</v>
      </c>
      <c r="C461" s="76" t="s">
        <v>187</v>
      </c>
      <c r="D461" s="69" t="s">
        <v>263</v>
      </c>
      <c r="E461" s="74" t="s">
        <v>37</v>
      </c>
      <c r="F461" s="74" t="s">
        <v>37</v>
      </c>
      <c r="G461" s="74" t="s">
        <v>37</v>
      </c>
      <c r="H461" s="74" t="s">
        <v>57</v>
      </c>
      <c r="I461" s="74" t="s">
        <v>135</v>
      </c>
      <c r="J461" s="74"/>
      <c r="K461" s="74"/>
      <c r="L461" s="74"/>
      <c r="M461" s="74" t="s">
        <v>38</v>
      </c>
      <c r="N461" s="74" t="s">
        <v>39</v>
      </c>
      <c r="O461" s="74" t="s">
        <v>40</v>
      </c>
      <c r="P461" s="75" t="s">
        <v>136</v>
      </c>
      <c r="Q461" s="77">
        <v>81678000</v>
      </c>
      <c r="R461" s="77">
        <v>4000000</v>
      </c>
      <c r="S461" s="77">
        <v>0</v>
      </c>
      <c r="T461" s="77">
        <v>85678000</v>
      </c>
      <c r="U461" s="77">
        <v>0</v>
      </c>
      <c r="V461" s="77">
        <v>85222850</v>
      </c>
      <c r="W461" s="77">
        <v>455150</v>
      </c>
      <c r="X461" s="77">
        <v>85222850</v>
      </c>
      <c r="Y461" s="77">
        <v>85222850</v>
      </c>
      <c r="Z461" s="77">
        <v>85222850</v>
      </c>
      <c r="AA461" s="77">
        <v>85222850</v>
      </c>
    </row>
    <row r="462" spans="1:27" ht="15" customHeight="1" x14ac:dyDescent="0.25">
      <c r="A462" s="74" t="s">
        <v>255</v>
      </c>
      <c r="B462" s="75" t="s">
        <v>256</v>
      </c>
      <c r="C462" s="76" t="s">
        <v>188</v>
      </c>
      <c r="D462" s="69" t="s">
        <v>263</v>
      </c>
      <c r="E462" s="74" t="s">
        <v>37</v>
      </c>
      <c r="F462" s="74" t="s">
        <v>37</v>
      </c>
      <c r="G462" s="74" t="s">
        <v>37</v>
      </c>
      <c r="H462" s="74" t="s">
        <v>57</v>
      </c>
      <c r="I462" s="74" t="s">
        <v>137</v>
      </c>
      <c r="J462" s="74"/>
      <c r="K462" s="74"/>
      <c r="L462" s="74"/>
      <c r="M462" s="74" t="s">
        <v>38</v>
      </c>
      <c r="N462" s="74" t="s">
        <v>39</v>
      </c>
      <c r="O462" s="74" t="s">
        <v>40</v>
      </c>
      <c r="P462" s="75" t="s">
        <v>138</v>
      </c>
      <c r="Q462" s="77">
        <v>32714000</v>
      </c>
      <c r="R462" s="77">
        <v>0</v>
      </c>
      <c r="S462" s="77">
        <v>0</v>
      </c>
      <c r="T462" s="77">
        <v>32714000</v>
      </c>
      <c r="U462" s="77">
        <v>0</v>
      </c>
      <c r="V462" s="77">
        <v>14982116</v>
      </c>
      <c r="W462" s="77">
        <v>17731884</v>
      </c>
      <c r="X462" s="77">
        <v>14982116</v>
      </c>
      <c r="Y462" s="77">
        <v>14982116</v>
      </c>
      <c r="Z462" s="77">
        <v>14982116</v>
      </c>
      <c r="AA462" s="77">
        <v>14982116</v>
      </c>
    </row>
    <row r="463" spans="1:27" ht="15" customHeight="1" x14ac:dyDescent="0.25">
      <c r="A463" s="74" t="s">
        <v>255</v>
      </c>
      <c r="B463" s="75" t="s">
        <v>256</v>
      </c>
      <c r="C463" s="76" t="s">
        <v>189</v>
      </c>
      <c r="D463" s="69" t="s">
        <v>263</v>
      </c>
      <c r="E463" s="74" t="s">
        <v>37</v>
      </c>
      <c r="F463" s="74" t="s">
        <v>37</v>
      </c>
      <c r="G463" s="74" t="s">
        <v>37</v>
      </c>
      <c r="H463" s="74" t="s">
        <v>57</v>
      </c>
      <c r="I463" s="74" t="s">
        <v>140</v>
      </c>
      <c r="J463" s="74"/>
      <c r="K463" s="74"/>
      <c r="L463" s="74"/>
      <c r="M463" s="74" t="s">
        <v>38</v>
      </c>
      <c r="N463" s="74" t="s">
        <v>39</v>
      </c>
      <c r="O463" s="74" t="s">
        <v>40</v>
      </c>
      <c r="P463" s="75" t="s">
        <v>141</v>
      </c>
      <c r="Q463" s="77">
        <v>103930000</v>
      </c>
      <c r="R463" s="77">
        <v>0</v>
      </c>
      <c r="S463" s="77">
        <v>0</v>
      </c>
      <c r="T463" s="77">
        <v>103930000</v>
      </c>
      <c r="U463" s="77">
        <v>0</v>
      </c>
      <c r="V463" s="77">
        <v>0</v>
      </c>
      <c r="W463" s="77">
        <v>103930000</v>
      </c>
      <c r="X463" s="77">
        <v>0</v>
      </c>
      <c r="Y463" s="77">
        <v>0</v>
      </c>
      <c r="Z463" s="77">
        <v>0</v>
      </c>
      <c r="AA463" s="77">
        <v>0</v>
      </c>
    </row>
    <row r="464" spans="1:27" ht="15" customHeight="1" x14ac:dyDescent="0.25">
      <c r="A464" s="74" t="s">
        <v>255</v>
      </c>
      <c r="B464" s="75" t="s">
        <v>256</v>
      </c>
      <c r="C464" s="76" t="s">
        <v>190</v>
      </c>
      <c r="D464" s="69" t="s">
        <v>263</v>
      </c>
      <c r="E464" s="74" t="s">
        <v>37</v>
      </c>
      <c r="F464" s="74" t="s">
        <v>37</v>
      </c>
      <c r="G464" s="74" t="s">
        <v>37</v>
      </c>
      <c r="H464" s="74" t="s">
        <v>57</v>
      </c>
      <c r="I464" s="74" t="s">
        <v>142</v>
      </c>
      <c r="J464" s="74"/>
      <c r="K464" s="74"/>
      <c r="L464" s="74"/>
      <c r="M464" s="74" t="s">
        <v>38</v>
      </c>
      <c r="N464" s="74" t="s">
        <v>39</v>
      </c>
      <c r="O464" s="74" t="s">
        <v>40</v>
      </c>
      <c r="P464" s="75" t="s">
        <v>143</v>
      </c>
      <c r="Q464" s="77">
        <v>48953000</v>
      </c>
      <c r="R464" s="77">
        <v>0</v>
      </c>
      <c r="S464" s="77">
        <v>0</v>
      </c>
      <c r="T464" s="77">
        <v>48953000</v>
      </c>
      <c r="U464" s="77">
        <v>0</v>
      </c>
      <c r="V464" s="77">
        <v>36490347</v>
      </c>
      <c r="W464" s="77">
        <v>12462653</v>
      </c>
      <c r="X464" s="77">
        <v>36490347</v>
      </c>
      <c r="Y464" s="77">
        <v>36490347</v>
      </c>
      <c r="Z464" s="77">
        <v>36490347</v>
      </c>
      <c r="AA464" s="77">
        <v>36490347</v>
      </c>
    </row>
    <row r="465" spans="1:27" ht="15" customHeight="1" x14ac:dyDescent="0.25">
      <c r="A465" s="74" t="s">
        <v>255</v>
      </c>
      <c r="B465" s="75" t="s">
        <v>256</v>
      </c>
      <c r="C465" s="76" t="s">
        <v>191</v>
      </c>
      <c r="D465" s="69" t="s">
        <v>263</v>
      </c>
      <c r="E465" s="74" t="s">
        <v>37</v>
      </c>
      <c r="F465" s="74" t="s">
        <v>37</v>
      </c>
      <c r="G465" s="74" t="s">
        <v>43</v>
      </c>
      <c r="H465" s="74" t="s">
        <v>57</v>
      </c>
      <c r="I465" s="74"/>
      <c r="J465" s="74"/>
      <c r="K465" s="74"/>
      <c r="L465" s="74"/>
      <c r="M465" s="74" t="s">
        <v>38</v>
      </c>
      <c r="N465" s="74" t="s">
        <v>39</v>
      </c>
      <c r="O465" s="74" t="s">
        <v>40</v>
      </c>
      <c r="P465" s="75" t="s">
        <v>144</v>
      </c>
      <c r="Q465" s="77">
        <v>109007000</v>
      </c>
      <c r="R465" s="77">
        <v>0</v>
      </c>
      <c r="S465" s="77">
        <v>0</v>
      </c>
      <c r="T465" s="77">
        <v>109007000</v>
      </c>
      <c r="U465" s="77">
        <v>0</v>
      </c>
      <c r="V465" s="77">
        <v>49578900</v>
      </c>
      <c r="W465" s="77">
        <v>59428100</v>
      </c>
      <c r="X465" s="77">
        <v>49578900</v>
      </c>
      <c r="Y465" s="77">
        <v>49578900</v>
      </c>
      <c r="Z465" s="77">
        <v>49578900</v>
      </c>
      <c r="AA465" s="77">
        <v>49578900</v>
      </c>
    </row>
    <row r="466" spans="1:27" ht="15" customHeight="1" x14ac:dyDescent="0.25">
      <c r="A466" s="74" t="s">
        <v>255</v>
      </c>
      <c r="B466" s="75" t="s">
        <v>256</v>
      </c>
      <c r="C466" s="76" t="s">
        <v>192</v>
      </c>
      <c r="D466" s="69" t="s">
        <v>263</v>
      </c>
      <c r="E466" s="74" t="s">
        <v>37</v>
      </c>
      <c r="F466" s="74" t="s">
        <v>37</v>
      </c>
      <c r="G466" s="74" t="s">
        <v>43</v>
      </c>
      <c r="H466" s="74" t="s">
        <v>60</v>
      </c>
      <c r="I466" s="74"/>
      <c r="J466" s="74"/>
      <c r="K466" s="74"/>
      <c r="L466" s="74"/>
      <c r="M466" s="74" t="s">
        <v>38</v>
      </c>
      <c r="N466" s="74" t="s">
        <v>39</v>
      </c>
      <c r="O466" s="74" t="s">
        <v>40</v>
      </c>
      <c r="P466" s="75" t="s">
        <v>145</v>
      </c>
      <c r="Q466" s="77">
        <v>76175000</v>
      </c>
      <c r="R466" s="77">
        <v>0</v>
      </c>
      <c r="S466" s="77">
        <v>0</v>
      </c>
      <c r="T466" s="77">
        <v>76175000</v>
      </c>
      <c r="U466" s="77">
        <v>0</v>
      </c>
      <c r="V466" s="77">
        <v>40661200</v>
      </c>
      <c r="W466" s="77">
        <v>35513800</v>
      </c>
      <c r="X466" s="77">
        <v>40661200</v>
      </c>
      <c r="Y466" s="77">
        <v>40661200</v>
      </c>
      <c r="Z466" s="77">
        <v>40661200</v>
      </c>
      <c r="AA466" s="77">
        <v>40661200</v>
      </c>
    </row>
    <row r="467" spans="1:27" ht="15" customHeight="1" x14ac:dyDescent="0.25">
      <c r="A467" s="74" t="s">
        <v>255</v>
      </c>
      <c r="B467" s="75" t="s">
        <v>256</v>
      </c>
      <c r="C467" s="76" t="s">
        <v>193</v>
      </c>
      <c r="D467" s="69" t="s">
        <v>263</v>
      </c>
      <c r="E467" s="74" t="s">
        <v>37</v>
      </c>
      <c r="F467" s="74" t="s">
        <v>37</v>
      </c>
      <c r="G467" s="74" t="s">
        <v>43</v>
      </c>
      <c r="H467" s="74" t="s">
        <v>131</v>
      </c>
      <c r="I467" s="74"/>
      <c r="J467" s="74"/>
      <c r="K467" s="74"/>
      <c r="L467" s="74"/>
      <c r="M467" s="74" t="s">
        <v>38</v>
      </c>
      <c r="N467" s="74" t="s">
        <v>39</v>
      </c>
      <c r="O467" s="74" t="s">
        <v>40</v>
      </c>
      <c r="P467" s="75" t="s">
        <v>146</v>
      </c>
      <c r="Q467" s="77">
        <v>46325000</v>
      </c>
      <c r="R467" s="77">
        <v>0</v>
      </c>
      <c r="S467" s="77">
        <v>0</v>
      </c>
      <c r="T467" s="77">
        <v>46325000</v>
      </c>
      <c r="U467" s="77">
        <v>0</v>
      </c>
      <c r="V467" s="77">
        <v>24690500</v>
      </c>
      <c r="W467" s="77">
        <v>21634500</v>
      </c>
      <c r="X467" s="77">
        <v>24690500</v>
      </c>
      <c r="Y467" s="77">
        <v>24690500</v>
      </c>
      <c r="Z467" s="77">
        <v>24690500</v>
      </c>
      <c r="AA467" s="77">
        <v>24690500</v>
      </c>
    </row>
    <row r="468" spans="1:27" ht="15" customHeight="1" x14ac:dyDescent="0.25">
      <c r="A468" s="74" t="s">
        <v>255</v>
      </c>
      <c r="B468" s="75" t="s">
        <v>256</v>
      </c>
      <c r="C468" s="76" t="s">
        <v>194</v>
      </c>
      <c r="D468" s="69" t="s">
        <v>263</v>
      </c>
      <c r="E468" s="74" t="s">
        <v>37</v>
      </c>
      <c r="F468" s="74" t="s">
        <v>37</v>
      </c>
      <c r="G468" s="74" t="s">
        <v>43</v>
      </c>
      <c r="H468" s="74" t="s">
        <v>133</v>
      </c>
      <c r="I468" s="74"/>
      <c r="J468" s="74"/>
      <c r="K468" s="74"/>
      <c r="L468" s="74"/>
      <c r="M468" s="74" t="s">
        <v>38</v>
      </c>
      <c r="N468" s="74" t="s">
        <v>39</v>
      </c>
      <c r="O468" s="74" t="s">
        <v>40</v>
      </c>
      <c r="P468" s="75" t="s">
        <v>147</v>
      </c>
      <c r="Q468" s="77">
        <v>14536000</v>
      </c>
      <c r="R468" s="77">
        <v>0</v>
      </c>
      <c r="S468" s="77">
        <v>0</v>
      </c>
      <c r="T468" s="77">
        <v>14536000</v>
      </c>
      <c r="U468" s="77">
        <v>0</v>
      </c>
      <c r="V468" s="77">
        <v>7595200</v>
      </c>
      <c r="W468" s="77">
        <v>6940800</v>
      </c>
      <c r="X468" s="77">
        <v>7595200</v>
      </c>
      <c r="Y468" s="77">
        <v>7595200</v>
      </c>
      <c r="Z468" s="77">
        <v>7595200</v>
      </c>
      <c r="AA468" s="77">
        <v>7595200</v>
      </c>
    </row>
    <row r="469" spans="1:27" ht="15" customHeight="1" x14ac:dyDescent="0.25">
      <c r="A469" s="74" t="s">
        <v>255</v>
      </c>
      <c r="B469" s="75" t="s">
        <v>256</v>
      </c>
      <c r="C469" s="76" t="s">
        <v>195</v>
      </c>
      <c r="D469" s="69" t="s">
        <v>263</v>
      </c>
      <c r="E469" s="74" t="s">
        <v>37</v>
      </c>
      <c r="F469" s="74" t="s">
        <v>37</v>
      </c>
      <c r="G469" s="74" t="s">
        <v>43</v>
      </c>
      <c r="H469" s="74" t="s">
        <v>135</v>
      </c>
      <c r="I469" s="74"/>
      <c r="J469" s="74"/>
      <c r="K469" s="74"/>
      <c r="L469" s="74"/>
      <c r="M469" s="74" t="s">
        <v>38</v>
      </c>
      <c r="N469" s="74" t="s">
        <v>39</v>
      </c>
      <c r="O469" s="74" t="s">
        <v>40</v>
      </c>
      <c r="P469" s="75" t="s">
        <v>148</v>
      </c>
      <c r="Q469" s="77">
        <v>34752000</v>
      </c>
      <c r="R469" s="77">
        <v>0</v>
      </c>
      <c r="S469" s="77">
        <v>0</v>
      </c>
      <c r="T469" s="77">
        <v>34752000</v>
      </c>
      <c r="U469" s="77">
        <v>0</v>
      </c>
      <c r="V469" s="77">
        <v>18522600</v>
      </c>
      <c r="W469" s="77">
        <v>16229400</v>
      </c>
      <c r="X469" s="77">
        <v>18522600</v>
      </c>
      <c r="Y469" s="77">
        <v>18522600</v>
      </c>
      <c r="Z469" s="77">
        <v>18522600</v>
      </c>
      <c r="AA469" s="77">
        <v>18522600</v>
      </c>
    </row>
    <row r="470" spans="1:27" ht="15" customHeight="1" x14ac:dyDescent="0.25">
      <c r="A470" s="74" t="s">
        <v>255</v>
      </c>
      <c r="B470" s="75" t="s">
        <v>256</v>
      </c>
      <c r="C470" s="76" t="s">
        <v>196</v>
      </c>
      <c r="D470" s="69" t="s">
        <v>263</v>
      </c>
      <c r="E470" s="74" t="s">
        <v>37</v>
      </c>
      <c r="F470" s="74" t="s">
        <v>37</v>
      </c>
      <c r="G470" s="74" t="s">
        <v>43</v>
      </c>
      <c r="H470" s="74" t="s">
        <v>137</v>
      </c>
      <c r="I470" s="74"/>
      <c r="J470" s="74"/>
      <c r="K470" s="74"/>
      <c r="L470" s="74"/>
      <c r="M470" s="74" t="s">
        <v>38</v>
      </c>
      <c r="N470" s="74" t="s">
        <v>39</v>
      </c>
      <c r="O470" s="74" t="s">
        <v>40</v>
      </c>
      <c r="P470" s="75" t="s">
        <v>149</v>
      </c>
      <c r="Q470" s="77">
        <v>23176000</v>
      </c>
      <c r="R470" s="77">
        <v>0</v>
      </c>
      <c r="S470" s="77">
        <v>0</v>
      </c>
      <c r="T470" s="77">
        <v>23176000</v>
      </c>
      <c r="U470" s="77">
        <v>0</v>
      </c>
      <c r="V470" s="77">
        <v>12350300</v>
      </c>
      <c r="W470" s="77">
        <v>10825700</v>
      </c>
      <c r="X470" s="77">
        <v>12350300</v>
      </c>
      <c r="Y470" s="77">
        <v>12350300</v>
      </c>
      <c r="Z470" s="77">
        <v>12350300</v>
      </c>
      <c r="AA470" s="77">
        <v>12350300</v>
      </c>
    </row>
    <row r="471" spans="1:27" ht="15" customHeight="1" x14ac:dyDescent="0.25">
      <c r="A471" s="74" t="s">
        <v>255</v>
      </c>
      <c r="B471" s="75" t="s">
        <v>256</v>
      </c>
      <c r="C471" s="76" t="s">
        <v>197</v>
      </c>
      <c r="D471" s="69" t="s">
        <v>263</v>
      </c>
      <c r="E471" s="74" t="s">
        <v>37</v>
      </c>
      <c r="F471" s="74" t="s">
        <v>37</v>
      </c>
      <c r="G471" s="74" t="s">
        <v>46</v>
      </c>
      <c r="H471" s="74" t="s">
        <v>57</v>
      </c>
      <c r="I471" s="74" t="s">
        <v>57</v>
      </c>
      <c r="J471" s="74"/>
      <c r="K471" s="74"/>
      <c r="L471" s="74"/>
      <c r="M471" s="74" t="s">
        <v>38</v>
      </c>
      <c r="N471" s="74" t="s">
        <v>39</v>
      </c>
      <c r="O471" s="74" t="s">
        <v>40</v>
      </c>
      <c r="P471" s="75" t="s">
        <v>150</v>
      </c>
      <c r="Q471" s="77">
        <v>27212220</v>
      </c>
      <c r="R471" s="77">
        <v>14000000</v>
      </c>
      <c r="S471" s="77">
        <v>0</v>
      </c>
      <c r="T471" s="77">
        <v>41212220</v>
      </c>
      <c r="U471" s="77">
        <v>0</v>
      </c>
      <c r="V471" s="77">
        <v>40166775</v>
      </c>
      <c r="W471" s="77">
        <v>1045445</v>
      </c>
      <c r="X471" s="77">
        <v>40166775</v>
      </c>
      <c r="Y471" s="77">
        <v>40166775</v>
      </c>
      <c r="Z471" s="77">
        <v>40166775</v>
      </c>
      <c r="AA471" s="77">
        <v>40166775</v>
      </c>
    </row>
    <row r="472" spans="1:27" ht="15" customHeight="1" x14ac:dyDescent="0.25">
      <c r="A472" s="74" t="s">
        <v>255</v>
      </c>
      <c r="B472" s="75" t="s">
        <v>256</v>
      </c>
      <c r="C472" s="76" t="s">
        <v>198</v>
      </c>
      <c r="D472" s="69" t="s">
        <v>263</v>
      </c>
      <c r="E472" s="74" t="s">
        <v>37</v>
      </c>
      <c r="F472" s="74" t="s">
        <v>37</v>
      </c>
      <c r="G472" s="74" t="s">
        <v>46</v>
      </c>
      <c r="H472" s="74" t="s">
        <v>57</v>
      </c>
      <c r="I472" s="74" t="s">
        <v>60</v>
      </c>
      <c r="J472" s="74"/>
      <c r="K472" s="74"/>
      <c r="L472" s="74"/>
      <c r="M472" s="74" t="s">
        <v>38</v>
      </c>
      <c r="N472" s="74" t="s">
        <v>39</v>
      </c>
      <c r="O472" s="74" t="s">
        <v>40</v>
      </c>
      <c r="P472" s="75" t="s">
        <v>151</v>
      </c>
      <c r="Q472" s="77">
        <v>0</v>
      </c>
      <c r="R472" s="77">
        <v>302881</v>
      </c>
      <c r="S472" s="77">
        <v>0</v>
      </c>
      <c r="T472" s="77">
        <v>302881</v>
      </c>
      <c r="U472" s="77">
        <v>0</v>
      </c>
      <c r="V472" s="77">
        <v>302881</v>
      </c>
      <c r="W472" s="77">
        <v>0</v>
      </c>
      <c r="X472" s="77">
        <v>302881</v>
      </c>
      <c r="Y472" s="77">
        <v>302881</v>
      </c>
      <c r="Z472" s="77">
        <v>302881</v>
      </c>
      <c r="AA472" s="77">
        <v>302881</v>
      </c>
    </row>
    <row r="473" spans="1:27" ht="15" customHeight="1" x14ac:dyDescent="0.25">
      <c r="A473" s="74" t="s">
        <v>255</v>
      </c>
      <c r="B473" s="75" t="s">
        <v>256</v>
      </c>
      <c r="C473" s="76" t="s">
        <v>199</v>
      </c>
      <c r="D473" s="69" t="s">
        <v>263</v>
      </c>
      <c r="E473" s="74" t="s">
        <v>37</v>
      </c>
      <c r="F473" s="74" t="s">
        <v>37</v>
      </c>
      <c r="G473" s="74" t="s">
        <v>46</v>
      </c>
      <c r="H473" s="74" t="s">
        <v>57</v>
      </c>
      <c r="I473" s="74" t="s">
        <v>129</v>
      </c>
      <c r="J473" s="74"/>
      <c r="K473" s="74"/>
      <c r="L473" s="74"/>
      <c r="M473" s="74" t="s">
        <v>38</v>
      </c>
      <c r="N473" s="74" t="s">
        <v>39</v>
      </c>
      <c r="O473" s="74" t="s">
        <v>40</v>
      </c>
      <c r="P473" s="75" t="s">
        <v>152</v>
      </c>
      <c r="Q473" s="77">
        <v>2592450</v>
      </c>
      <c r="R473" s="77">
        <v>600000</v>
      </c>
      <c r="S473" s="77">
        <v>0</v>
      </c>
      <c r="T473" s="77">
        <v>3192450</v>
      </c>
      <c r="U473" s="77">
        <v>0</v>
      </c>
      <c r="V473" s="77">
        <v>3131194</v>
      </c>
      <c r="W473" s="77">
        <v>61256</v>
      </c>
      <c r="X473" s="77">
        <v>3131194</v>
      </c>
      <c r="Y473" s="77">
        <v>3131194</v>
      </c>
      <c r="Z473" s="77">
        <v>3131194</v>
      </c>
      <c r="AA473" s="77">
        <v>3131194</v>
      </c>
    </row>
    <row r="474" spans="1:27" ht="15" customHeight="1" x14ac:dyDescent="0.25">
      <c r="A474" s="74" t="s">
        <v>255</v>
      </c>
      <c r="B474" s="75" t="s">
        <v>256</v>
      </c>
      <c r="C474" s="76" t="s">
        <v>200</v>
      </c>
      <c r="D474" s="69" t="s">
        <v>263</v>
      </c>
      <c r="E474" s="74" t="s">
        <v>37</v>
      </c>
      <c r="F474" s="74" t="s">
        <v>37</v>
      </c>
      <c r="G474" s="74" t="s">
        <v>46</v>
      </c>
      <c r="H474" s="74" t="s">
        <v>60</v>
      </c>
      <c r="I474" s="74"/>
      <c r="J474" s="74"/>
      <c r="K474" s="74"/>
      <c r="L474" s="74"/>
      <c r="M474" s="74" t="s">
        <v>38</v>
      </c>
      <c r="N474" s="74" t="s">
        <v>39</v>
      </c>
      <c r="O474" s="74" t="s">
        <v>40</v>
      </c>
      <c r="P474" s="75" t="s">
        <v>153</v>
      </c>
      <c r="Q474" s="77">
        <v>16936290</v>
      </c>
      <c r="R474" s="77">
        <v>0</v>
      </c>
      <c r="S474" s="77">
        <v>0</v>
      </c>
      <c r="T474" s="77">
        <v>16936290</v>
      </c>
      <c r="U474" s="77">
        <v>0</v>
      </c>
      <c r="V474" s="77">
        <v>14129802</v>
      </c>
      <c r="W474" s="77">
        <v>2806488</v>
      </c>
      <c r="X474" s="77">
        <v>14129802</v>
      </c>
      <c r="Y474" s="77">
        <v>14129802</v>
      </c>
      <c r="Z474" s="77">
        <v>14129802</v>
      </c>
      <c r="AA474" s="77">
        <v>14129802</v>
      </c>
    </row>
    <row r="475" spans="1:27" ht="15" customHeight="1" x14ac:dyDescent="0.25">
      <c r="A475" s="74" t="s">
        <v>255</v>
      </c>
      <c r="B475" s="75" t="s">
        <v>256</v>
      </c>
      <c r="C475" s="76" t="s">
        <v>203</v>
      </c>
      <c r="D475" s="69" t="s">
        <v>263</v>
      </c>
      <c r="E475" s="74" t="s">
        <v>43</v>
      </c>
      <c r="F475" s="74" t="s">
        <v>43</v>
      </c>
      <c r="G475" s="74" t="s">
        <v>37</v>
      </c>
      <c r="H475" s="74" t="s">
        <v>129</v>
      </c>
      <c r="I475" s="74" t="s">
        <v>129</v>
      </c>
      <c r="J475" s="74"/>
      <c r="K475" s="74"/>
      <c r="L475" s="74"/>
      <c r="M475" s="74" t="s">
        <v>38</v>
      </c>
      <c r="N475" s="74" t="s">
        <v>39</v>
      </c>
      <c r="O475" s="74" t="s">
        <v>40</v>
      </c>
      <c r="P475" s="75" t="s">
        <v>157</v>
      </c>
      <c r="Q475" s="77">
        <v>0</v>
      </c>
      <c r="R475" s="77">
        <v>900000</v>
      </c>
      <c r="S475" s="77">
        <v>0</v>
      </c>
      <c r="T475" s="77">
        <v>900000</v>
      </c>
      <c r="U475" s="77">
        <v>0</v>
      </c>
      <c r="V475" s="77">
        <v>900000</v>
      </c>
      <c r="W475" s="77">
        <v>0</v>
      </c>
      <c r="X475" s="77">
        <v>0</v>
      </c>
      <c r="Y475" s="77">
        <v>0</v>
      </c>
      <c r="Z475" s="77">
        <v>0</v>
      </c>
      <c r="AA475" s="77">
        <v>0</v>
      </c>
    </row>
    <row r="476" spans="1:27" ht="15" customHeight="1" x14ac:dyDescent="0.25">
      <c r="A476" s="74" t="s">
        <v>255</v>
      </c>
      <c r="B476" s="75" t="s">
        <v>256</v>
      </c>
      <c r="C476" s="76" t="s">
        <v>204</v>
      </c>
      <c r="D476" s="69" t="s">
        <v>263</v>
      </c>
      <c r="E476" s="74" t="s">
        <v>43</v>
      </c>
      <c r="F476" s="74" t="s">
        <v>43</v>
      </c>
      <c r="G476" s="74" t="s">
        <v>43</v>
      </c>
      <c r="H476" s="74" t="s">
        <v>135</v>
      </c>
      <c r="I476" s="74" t="s">
        <v>131</v>
      </c>
      <c r="J476" s="74"/>
      <c r="K476" s="74"/>
      <c r="L476" s="74"/>
      <c r="M476" s="74" t="s">
        <v>38</v>
      </c>
      <c r="N476" s="74" t="s">
        <v>39</v>
      </c>
      <c r="O476" s="74" t="s">
        <v>40</v>
      </c>
      <c r="P476" s="75" t="s">
        <v>158</v>
      </c>
      <c r="Q476" s="77">
        <v>0</v>
      </c>
      <c r="R476" s="77">
        <v>78400</v>
      </c>
      <c r="S476" s="77">
        <v>0</v>
      </c>
      <c r="T476" s="77">
        <v>78400</v>
      </c>
      <c r="U476" s="77">
        <v>0</v>
      </c>
      <c r="V476" s="77">
        <v>78400</v>
      </c>
      <c r="W476" s="77">
        <v>0</v>
      </c>
      <c r="X476" s="77">
        <v>78400</v>
      </c>
      <c r="Y476" s="77">
        <v>78400</v>
      </c>
      <c r="Z476" s="77">
        <v>78400</v>
      </c>
      <c r="AA476" s="77">
        <v>78400</v>
      </c>
    </row>
    <row r="477" spans="1:27" ht="15" customHeight="1" x14ac:dyDescent="0.25">
      <c r="A477" s="74" t="s">
        <v>255</v>
      </c>
      <c r="B477" s="75" t="s">
        <v>256</v>
      </c>
      <c r="C477" s="76" t="s">
        <v>204</v>
      </c>
      <c r="D477" s="69" t="s">
        <v>263</v>
      </c>
      <c r="E477" s="74" t="s">
        <v>43</v>
      </c>
      <c r="F477" s="74" t="s">
        <v>43</v>
      </c>
      <c r="G477" s="74" t="s">
        <v>43</v>
      </c>
      <c r="H477" s="74" t="s">
        <v>135</v>
      </c>
      <c r="I477" s="74" t="s">
        <v>131</v>
      </c>
      <c r="J477" s="74"/>
      <c r="K477" s="74"/>
      <c r="L477" s="74"/>
      <c r="M477" s="74" t="s">
        <v>50</v>
      </c>
      <c r="N477" s="74" t="s">
        <v>51</v>
      </c>
      <c r="O477" s="74" t="s">
        <v>40</v>
      </c>
      <c r="P477" s="75" t="s">
        <v>158</v>
      </c>
      <c r="Q477" s="77">
        <v>0</v>
      </c>
      <c r="R477" s="77">
        <v>518600</v>
      </c>
      <c r="S477" s="77">
        <v>0</v>
      </c>
      <c r="T477" s="77">
        <v>518600</v>
      </c>
      <c r="U477" s="77">
        <v>0</v>
      </c>
      <c r="V477" s="77">
        <v>518600</v>
      </c>
      <c r="W477" s="77">
        <v>0</v>
      </c>
      <c r="X477" s="77">
        <v>205000</v>
      </c>
      <c r="Y477" s="77">
        <v>205000</v>
      </c>
      <c r="Z477" s="77">
        <v>205000</v>
      </c>
      <c r="AA477" s="77">
        <v>205000</v>
      </c>
    </row>
    <row r="478" spans="1:27" ht="15" customHeight="1" x14ac:dyDescent="0.25">
      <c r="A478" s="74" t="s">
        <v>255</v>
      </c>
      <c r="B478" s="75" t="s">
        <v>256</v>
      </c>
      <c r="C478" s="76" t="s">
        <v>205</v>
      </c>
      <c r="D478" s="69" t="s">
        <v>263</v>
      </c>
      <c r="E478" s="74" t="s">
        <v>43</v>
      </c>
      <c r="F478" s="74" t="s">
        <v>43</v>
      </c>
      <c r="G478" s="74" t="s">
        <v>43</v>
      </c>
      <c r="H478" s="74" t="s">
        <v>135</v>
      </c>
      <c r="I478" s="74" t="s">
        <v>140</v>
      </c>
      <c r="J478" s="74"/>
      <c r="K478" s="74"/>
      <c r="L478" s="74"/>
      <c r="M478" s="74" t="s">
        <v>38</v>
      </c>
      <c r="N478" s="74" t="s">
        <v>39</v>
      </c>
      <c r="O478" s="74" t="s">
        <v>40</v>
      </c>
      <c r="P478" s="75" t="s">
        <v>159</v>
      </c>
      <c r="Q478" s="77">
        <v>45000000</v>
      </c>
      <c r="R478" s="77">
        <v>0</v>
      </c>
      <c r="S478" s="77">
        <v>0</v>
      </c>
      <c r="T478" s="77">
        <v>45000000</v>
      </c>
      <c r="U478" s="77">
        <v>0</v>
      </c>
      <c r="V478" s="77">
        <v>45000000</v>
      </c>
      <c r="W478" s="77">
        <v>0</v>
      </c>
      <c r="X478" s="77">
        <v>32955612</v>
      </c>
      <c r="Y478" s="77">
        <v>32955612</v>
      </c>
      <c r="Z478" s="77">
        <v>32955612</v>
      </c>
      <c r="AA478" s="77">
        <v>32955612</v>
      </c>
    </row>
    <row r="479" spans="1:27" ht="15" customHeight="1" x14ac:dyDescent="0.25">
      <c r="A479" s="74" t="s">
        <v>255</v>
      </c>
      <c r="B479" s="75" t="s">
        <v>256</v>
      </c>
      <c r="C479" s="76" t="s">
        <v>206</v>
      </c>
      <c r="D479" s="69" t="s">
        <v>263</v>
      </c>
      <c r="E479" s="74" t="s">
        <v>43</v>
      </c>
      <c r="F479" s="74" t="s">
        <v>43</v>
      </c>
      <c r="G479" s="74" t="s">
        <v>43</v>
      </c>
      <c r="H479" s="74" t="s">
        <v>137</v>
      </c>
      <c r="I479" s="74" t="s">
        <v>57</v>
      </c>
      <c r="J479" s="74"/>
      <c r="K479" s="74"/>
      <c r="L479" s="74"/>
      <c r="M479" s="74" t="s">
        <v>38</v>
      </c>
      <c r="N479" s="74" t="s">
        <v>39</v>
      </c>
      <c r="O479" s="74" t="s">
        <v>40</v>
      </c>
      <c r="P479" s="75" t="s">
        <v>160</v>
      </c>
      <c r="Q479" s="77">
        <v>29314800</v>
      </c>
      <c r="R479" s="77">
        <v>0</v>
      </c>
      <c r="S479" s="77">
        <v>29314800</v>
      </c>
      <c r="T479" s="77">
        <v>0</v>
      </c>
      <c r="U479" s="77">
        <v>0</v>
      </c>
      <c r="V479" s="77">
        <v>0</v>
      </c>
      <c r="W479" s="77">
        <v>0</v>
      </c>
      <c r="X479" s="77">
        <v>0</v>
      </c>
      <c r="Y479" s="77">
        <v>0</v>
      </c>
      <c r="Z479" s="77">
        <v>0</v>
      </c>
      <c r="AA479" s="77">
        <v>0</v>
      </c>
    </row>
    <row r="480" spans="1:27" ht="15" customHeight="1" x14ac:dyDescent="0.25">
      <c r="A480" s="74" t="s">
        <v>255</v>
      </c>
      <c r="B480" s="75" t="s">
        <v>256</v>
      </c>
      <c r="C480" s="76" t="s">
        <v>109</v>
      </c>
      <c r="D480" s="69" t="s">
        <v>263</v>
      </c>
      <c r="E480" s="74" t="s">
        <v>43</v>
      </c>
      <c r="F480" s="74" t="s">
        <v>43</v>
      </c>
      <c r="G480" s="74" t="s">
        <v>43</v>
      </c>
      <c r="H480" s="74" t="s">
        <v>137</v>
      </c>
      <c r="I480" s="74" t="s">
        <v>60</v>
      </c>
      <c r="J480" s="74"/>
      <c r="K480" s="74"/>
      <c r="L480" s="74"/>
      <c r="M480" s="74" t="s">
        <v>38</v>
      </c>
      <c r="N480" s="74" t="s">
        <v>39</v>
      </c>
      <c r="O480" s="74" t="s">
        <v>40</v>
      </c>
      <c r="P480" s="75" t="s">
        <v>161</v>
      </c>
      <c r="Q480" s="77">
        <v>29314800</v>
      </c>
      <c r="R480" s="77">
        <v>0</v>
      </c>
      <c r="S480" s="77">
        <v>0</v>
      </c>
      <c r="T480" s="77">
        <v>29314800</v>
      </c>
      <c r="U480" s="77">
        <v>0</v>
      </c>
      <c r="V480" s="77">
        <v>29314800</v>
      </c>
      <c r="W480" s="77">
        <v>0</v>
      </c>
      <c r="X480" s="77">
        <v>13808268</v>
      </c>
      <c r="Y480" s="77">
        <v>13808268</v>
      </c>
      <c r="Z480" s="77">
        <v>13808268</v>
      </c>
      <c r="AA480" s="77">
        <v>13808268</v>
      </c>
    </row>
    <row r="481" spans="1:27" ht="15" customHeight="1" x14ac:dyDescent="0.25">
      <c r="A481" s="74" t="s">
        <v>255</v>
      </c>
      <c r="B481" s="75" t="s">
        <v>256</v>
      </c>
      <c r="C481" s="76" t="s">
        <v>208</v>
      </c>
      <c r="D481" s="69" t="s">
        <v>263</v>
      </c>
      <c r="E481" s="74" t="s">
        <v>43</v>
      </c>
      <c r="F481" s="74" t="s">
        <v>43</v>
      </c>
      <c r="G481" s="74" t="s">
        <v>43</v>
      </c>
      <c r="H481" s="74" t="s">
        <v>139</v>
      </c>
      <c r="I481" s="74" t="s">
        <v>131</v>
      </c>
      <c r="J481" s="74"/>
      <c r="K481" s="74"/>
      <c r="L481" s="74"/>
      <c r="M481" s="74" t="s">
        <v>38</v>
      </c>
      <c r="N481" s="74" t="s">
        <v>39</v>
      </c>
      <c r="O481" s="74" t="s">
        <v>40</v>
      </c>
      <c r="P481" s="75" t="s">
        <v>163</v>
      </c>
      <c r="Q481" s="77">
        <v>7800000</v>
      </c>
      <c r="R481" s="77">
        <v>0</v>
      </c>
      <c r="S481" s="77">
        <v>0</v>
      </c>
      <c r="T481" s="77">
        <v>7800000</v>
      </c>
      <c r="U481" s="77">
        <v>0</v>
      </c>
      <c r="V481" s="77">
        <v>7800000</v>
      </c>
      <c r="W481" s="77">
        <v>0</v>
      </c>
      <c r="X481" s="77">
        <v>2380522</v>
      </c>
      <c r="Y481" s="77">
        <v>2380522</v>
      </c>
      <c r="Z481" s="77">
        <v>2380522</v>
      </c>
      <c r="AA481" s="77">
        <v>2380522</v>
      </c>
    </row>
    <row r="482" spans="1:27" ht="15" customHeight="1" x14ac:dyDescent="0.25">
      <c r="A482" s="74" t="s">
        <v>255</v>
      </c>
      <c r="B482" s="75" t="s">
        <v>256</v>
      </c>
      <c r="C482" s="76" t="s">
        <v>209</v>
      </c>
      <c r="D482" s="69" t="s">
        <v>263</v>
      </c>
      <c r="E482" s="74" t="s">
        <v>43</v>
      </c>
      <c r="F482" s="74" t="s">
        <v>43</v>
      </c>
      <c r="G482" s="74" t="s">
        <v>43</v>
      </c>
      <c r="H482" s="74" t="s">
        <v>140</v>
      </c>
      <c r="I482" s="74" t="s">
        <v>131</v>
      </c>
      <c r="J482" s="74"/>
      <c r="K482" s="74"/>
      <c r="L482" s="74"/>
      <c r="M482" s="74" t="s">
        <v>38</v>
      </c>
      <c r="N482" s="74" t="s">
        <v>39</v>
      </c>
      <c r="O482" s="74" t="s">
        <v>40</v>
      </c>
      <c r="P482" s="75" t="s">
        <v>164</v>
      </c>
      <c r="Q482" s="77">
        <v>3000000</v>
      </c>
      <c r="R482" s="77">
        <v>0</v>
      </c>
      <c r="S482" s="77">
        <v>0</v>
      </c>
      <c r="T482" s="77">
        <v>3000000</v>
      </c>
      <c r="U482" s="77">
        <v>0</v>
      </c>
      <c r="V482" s="77">
        <v>3000000</v>
      </c>
      <c r="W482" s="77">
        <v>0</v>
      </c>
      <c r="X482" s="77">
        <v>2338514</v>
      </c>
      <c r="Y482" s="77">
        <v>2338514</v>
      </c>
      <c r="Z482" s="77">
        <v>2338514</v>
      </c>
      <c r="AA482" s="77">
        <v>2338514</v>
      </c>
    </row>
    <row r="483" spans="1:27" ht="15" customHeight="1" x14ac:dyDescent="0.25">
      <c r="A483" s="74" t="s">
        <v>255</v>
      </c>
      <c r="B483" s="75" t="s">
        <v>256</v>
      </c>
      <c r="C483" s="76" t="s">
        <v>210</v>
      </c>
      <c r="D483" s="69" t="s">
        <v>263</v>
      </c>
      <c r="E483" s="74" t="s">
        <v>43</v>
      </c>
      <c r="F483" s="74" t="s">
        <v>43</v>
      </c>
      <c r="G483" s="74" t="s">
        <v>43</v>
      </c>
      <c r="H483" s="74" t="s">
        <v>142</v>
      </c>
      <c r="I483" s="74"/>
      <c r="J483" s="74"/>
      <c r="K483" s="74"/>
      <c r="L483" s="74"/>
      <c r="M483" s="74" t="s">
        <v>38</v>
      </c>
      <c r="N483" s="74" t="s">
        <v>39</v>
      </c>
      <c r="O483" s="74" t="s">
        <v>40</v>
      </c>
      <c r="P483" s="75" t="s">
        <v>165</v>
      </c>
      <c r="Q483" s="77">
        <v>0</v>
      </c>
      <c r="R483" s="77">
        <v>258320</v>
      </c>
      <c r="S483" s="77">
        <v>0</v>
      </c>
      <c r="T483" s="77">
        <v>258320</v>
      </c>
      <c r="U483" s="77">
        <v>0</v>
      </c>
      <c r="V483" s="77">
        <v>258320</v>
      </c>
      <c r="W483" s="77">
        <v>0</v>
      </c>
      <c r="X483" s="77">
        <v>258320</v>
      </c>
      <c r="Y483" s="77">
        <v>258320</v>
      </c>
      <c r="Z483" s="77">
        <v>258320</v>
      </c>
      <c r="AA483" s="77">
        <v>258320</v>
      </c>
    </row>
    <row r="484" spans="1:27" ht="15" customHeight="1" x14ac:dyDescent="0.25">
      <c r="A484" s="74" t="s">
        <v>255</v>
      </c>
      <c r="B484" s="75" t="s">
        <v>256</v>
      </c>
      <c r="C484" s="76" t="s">
        <v>210</v>
      </c>
      <c r="D484" s="69" t="s">
        <v>263</v>
      </c>
      <c r="E484" s="74" t="s">
        <v>43</v>
      </c>
      <c r="F484" s="74" t="s">
        <v>43</v>
      </c>
      <c r="G484" s="74" t="s">
        <v>43</v>
      </c>
      <c r="H484" s="74" t="s">
        <v>142</v>
      </c>
      <c r="I484" s="74"/>
      <c r="J484" s="74"/>
      <c r="K484" s="74"/>
      <c r="L484" s="74"/>
      <c r="M484" s="74" t="s">
        <v>50</v>
      </c>
      <c r="N484" s="74" t="s">
        <v>51</v>
      </c>
      <c r="O484" s="74" t="s">
        <v>40</v>
      </c>
      <c r="P484" s="75" t="s">
        <v>165</v>
      </c>
      <c r="Q484" s="77">
        <v>0</v>
      </c>
      <c r="R484" s="77">
        <v>5557269</v>
      </c>
      <c r="S484" s="77">
        <v>313600</v>
      </c>
      <c r="T484" s="77">
        <v>5243669</v>
      </c>
      <c r="U484" s="77">
        <v>0</v>
      </c>
      <c r="V484" s="77">
        <v>5243669</v>
      </c>
      <c r="W484" s="77">
        <v>0</v>
      </c>
      <c r="X484" s="77">
        <v>1627189</v>
      </c>
      <c r="Y484" s="77">
        <v>1627189</v>
      </c>
      <c r="Z484" s="77">
        <v>1627189</v>
      </c>
      <c r="AA484" s="77">
        <v>1627189</v>
      </c>
    </row>
    <row r="485" spans="1:27" ht="15" customHeight="1" x14ac:dyDescent="0.25">
      <c r="A485" s="74" t="s">
        <v>255</v>
      </c>
      <c r="B485" s="75" t="s">
        <v>256</v>
      </c>
      <c r="C485" s="76" t="s">
        <v>211</v>
      </c>
      <c r="D485" s="69" t="s">
        <v>263</v>
      </c>
      <c r="E485" s="74" t="s">
        <v>46</v>
      </c>
      <c r="F485" s="74" t="s">
        <v>53</v>
      </c>
      <c r="G485" s="74" t="s">
        <v>43</v>
      </c>
      <c r="H485" s="74" t="s">
        <v>54</v>
      </c>
      <c r="I485" s="74" t="s">
        <v>57</v>
      </c>
      <c r="J485" s="74"/>
      <c r="K485" s="74"/>
      <c r="L485" s="74"/>
      <c r="M485" s="74" t="s">
        <v>38</v>
      </c>
      <c r="N485" s="74" t="s">
        <v>39</v>
      </c>
      <c r="O485" s="74" t="s">
        <v>40</v>
      </c>
      <c r="P485" s="75" t="s">
        <v>166</v>
      </c>
      <c r="Q485" s="77">
        <v>0</v>
      </c>
      <c r="R485" s="77">
        <v>2734986</v>
      </c>
      <c r="S485" s="77">
        <v>39050</v>
      </c>
      <c r="T485" s="77">
        <v>2695936</v>
      </c>
      <c r="U485" s="77">
        <v>0</v>
      </c>
      <c r="V485" s="77">
        <v>2588689</v>
      </c>
      <c r="W485" s="77">
        <v>107247</v>
      </c>
      <c r="X485" s="77">
        <v>2588689</v>
      </c>
      <c r="Y485" s="77">
        <v>1891701</v>
      </c>
      <c r="Z485" s="77">
        <v>1891701</v>
      </c>
      <c r="AA485" s="77">
        <v>1891701</v>
      </c>
    </row>
    <row r="486" spans="1:27" ht="15" customHeight="1" x14ac:dyDescent="0.25">
      <c r="A486" s="74" t="s">
        <v>255</v>
      </c>
      <c r="B486" s="75" t="s">
        <v>256</v>
      </c>
      <c r="C486" s="76" t="s">
        <v>212</v>
      </c>
      <c r="D486" s="69" t="s">
        <v>263</v>
      </c>
      <c r="E486" s="74" t="s">
        <v>46</v>
      </c>
      <c r="F486" s="74" t="s">
        <v>53</v>
      </c>
      <c r="G486" s="74" t="s">
        <v>43</v>
      </c>
      <c r="H486" s="74" t="s">
        <v>54</v>
      </c>
      <c r="I486" s="74" t="s">
        <v>60</v>
      </c>
      <c r="J486" s="74"/>
      <c r="K486" s="74"/>
      <c r="L486" s="74"/>
      <c r="M486" s="74" t="s">
        <v>38</v>
      </c>
      <c r="N486" s="74" t="s">
        <v>39</v>
      </c>
      <c r="O486" s="74" t="s">
        <v>40</v>
      </c>
      <c r="P486" s="75" t="s">
        <v>167</v>
      </c>
      <c r="Q486" s="77">
        <v>0</v>
      </c>
      <c r="R486" s="77">
        <v>12976236</v>
      </c>
      <c r="S486" s="77">
        <v>3823974</v>
      </c>
      <c r="T486" s="77">
        <v>9152262</v>
      </c>
      <c r="U486" s="77">
        <v>0</v>
      </c>
      <c r="V486" s="77">
        <v>9152262</v>
      </c>
      <c r="W486" s="77">
        <v>0</v>
      </c>
      <c r="X486" s="77">
        <v>9152262</v>
      </c>
      <c r="Y486" s="77">
        <v>9152262</v>
      </c>
      <c r="Z486" s="77">
        <v>9152262</v>
      </c>
      <c r="AA486" s="77">
        <v>9152262</v>
      </c>
    </row>
    <row r="487" spans="1:27" ht="15" customHeight="1" x14ac:dyDescent="0.25">
      <c r="A487" s="74" t="s">
        <v>255</v>
      </c>
      <c r="B487" s="75" t="s">
        <v>256</v>
      </c>
      <c r="C487" s="76" t="s">
        <v>213</v>
      </c>
      <c r="D487" s="69" t="s">
        <v>263</v>
      </c>
      <c r="E487" s="74" t="s">
        <v>63</v>
      </c>
      <c r="F487" s="74" t="s">
        <v>37</v>
      </c>
      <c r="G487" s="74" t="s">
        <v>43</v>
      </c>
      <c r="H487" s="74" t="s">
        <v>57</v>
      </c>
      <c r="I487" s="74"/>
      <c r="J487" s="74"/>
      <c r="K487" s="74"/>
      <c r="L487" s="74"/>
      <c r="M487" s="74" t="s">
        <v>38</v>
      </c>
      <c r="N487" s="74" t="s">
        <v>39</v>
      </c>
      <c r="O487" s="74" t="s">
        <v>40</v>
      </c>
      <c r="P487" s="75" t="s">
        <v>168</v>
      </c>
      <c r="Q487" s="77">
        <v>0</v>
      </c>
      <c r="R487" s="77">
        <v>27770000</v>
      </c>
      <c r="S487" s="77">
        <v>0</v>
      </c>
      <c r="T487" s="77">
        <v>27770000</v>
      </c>
      <c r="U487" s="77">
        <v>0</v>
      </c>
      <c r="V487" s="77">
        <v>27770000</v>
      </c>
      <c r="W487" s="77">
        <v>0</v>
      </c>
      <c r="X487" s="77">
        <v>27770000</v>
      </c>
      <c r="Y487" s="77">
        <v>27770000</v>
      </c>
      <c r="Z487" s="77">
        <v>27770000</v>
      </c>
      <c r="AA487" s="77">
        <v>27770000</v>
      </c>
    </row>
    <row r="488" spans="1:27" ht="15" customHeight="1" x14ac:dyDescent="0.25">
      <c r="A488" s="74" t="s">
        <v>255</v>
      </c>
      <c r="B488" s="75" t="s">
        <v>256</v>
      </c>
      <c r="C488" s="76" t="s">
        <v>214</v>
      </c>
      <c r="D488" s="69" t="s">
        <v>263</v>
      </c>
      <c r="E488" s="74" t="s">
        <v>63</v>
      </c>
      <c r="F488" s="74" t="s">
        <v>37</v>
      </c>
      <c r="G488" s="74" t="s">
        <v>43</v>
      </c>
      <c r="H488" s="74" t="s">
        <v>129</v>
      </c>
      <c r="I488" s="74"/>
      <c r="J488" s="74"/>
      <c r="K488" s="74"/>
      <c r="L488" s="74"/>
      <c r="M488" s="74" t="s">
        <v>50</v>
      </c>
      <c r="N488" s="74" t="s">
        <v>51</v>
      </c>
      <c r="O488" s="74" t="s">
        <v>40</v>
      </c>
      <c r="P488" s="75" t="s">
        <v>169</v>
      </c>
      <c r="Q488" s="77">
        <v>0</v>
      </c>
      <c r="R488" s="77">
        <v>33923000</v>
      </c>
      <c r="S488" s="77">
        <v>0</v>
      </c>
      <c r="T488" s="77">
        <v>33923000</v>
      </c>
      <c r="U488" s="77">
        <v>0</v>
      </c>
      <c r="V488" s="77">
        <v>33923000</v>
      </c>
      <c r="W488" s="77">
        <v>0</v>
      </c>
      <c r="X488" s="77">
        <v>33923000</v>
      </c>
      <c r="Y488" s="77">
        <v>33923000</v>
      </c>
      <c r="Z488" s="77">
        <v>33923000</v>
      </c>
      <c r="AA488" s="77">
        <v>33923000</v>
      </c>
    </row>
    <row r="489" spans="1:27" ht="15" customHeight="1" x14ac:dyDescent="0.25">
      <c r="A489" s="74" t="s">
        <v>257</v>
      </c>
      <c r="B489" s="75" t="s">
        <v>258</v>
      </c>
      <c r="C489" s="76" t="s">
        <v>183</v>
      </c>
      <c r="D489" s="69" t="s">
        <v>263</v>
      </c>
      <c r="E489" s="74" t="s">
        <v>37</v>
      </c>
      <c r="F489" s="74" t="s">
        <v>37</v>
      </c>
      <c r="G489" s="74" t="s">
        <v>37</v>
      </c>
      <c r="H489" s="74" t="s">
        <v>57</v>
      </c>
      <c r="I489" s="74" t="s">
        <v>57</v>
      </c>
      <c r="J489" s="74"/>
      <c r="K489" s="74"/>
      <c r="L489" s="74"/>
      <c r="M489" s="74" t="s">
        <v>38</v>
      </c>
      <c r="N489" s="74" t="s">
        <v>39</v>
      </c>
      <c r="O489" s="74" t="s">
        <v>40</v>
      </c>
      <c r="P489" s="75" t="s">
        <v>128</v>
      </c>
      <c r="Q489" s="77">
        <v>441394000</v>
      </c>
      <c r="R489" s="77">
        <v>0</v>
      </c>
      <c r="S489" s="77">
        <v>0</v>
      </c>
      <c r="T489" s="77">
        <v>441394000</v>
      </c>
      <c r="U489" s="77">
        <v>0</v>
      </c>
      <c r="V489" s="77">
        <v>215038881</v>
      </c>
      <c r="W489" s="77">
        <v>226355119</v>
      </c>
      <c r="X489" s="77">
        <v>215038881</v>
      </c>
      <c r="Y489" s="77">
        <v>215038881</v>
      </c>
      <c r="Z489" s="77">
        <v>215038881</v>
      </c>
      <c r="AA489" s="77">
        <v>215038881</v>
      </c>
    </row>
    <row r="490" spans="1:27" ht="15" customHeight="1" x14ac:dyDescent="0.25">
      <c r="A490" s="74" t="s">
        <v>257</v>
      </c>
      <c r="B490" s="75" t="s">
        <v>258</v>
      </c>
      <c r="C490" s="76" t="s">
        <v>185</v>
      </c>
      <c r="D490" s="69" t="s">
        <v>263</v>
      </c>
      <c r="E490" s="74" t="s">
        <v>37</v>
      </c>
      <c r="F490" s="74" t="s">
        <v>37</v>
      </c>
      <c r="G490" s="74" t="s">
        <v>37</v>
      </c>
      <c r="H490" s="74" t="s">
        <v>57</v>
      </c>
      <c r="I490" s="74" t="s">
        <v>131</v>
      </c>
      <c r="J490" s="74"/>
      <c r="K490" s="74"/>
      <c r="L490" s="74"/>
      <c r="M490" s="74" t="s">
        <v>38</v>
      </c>
      <c r="N490" s="74" t="s">
        <v>39</v>
      </c>
      <c r="O490" s="74" t="s">
        <v>40</v>
      </c>
      <c r="P490" s="75" t="s">
        <v>132</v>
      </c>
      <c r="Q490" s="77">
        <v>8650000</v>
      </c>
      <c r="R490" s="77">
        <v>0</v>
      </c>
      <c r="S490" s="77">
        <v>0</v>
      </c>
      <c r="T490" s="77">
        <v>8650000</v>
      </c>
      <c r="U490" s="77">
        <v>0</v>
      </c>
      <c r="V490" s="77">
        <v>4045518</v>
      </c>
      <c r="W490" s="77">
        <v>4604482</v>
      </c>
      <c r="X490" s="77">
        <v>4045518</v>
      </c>
      <c r="Y490" s="77">
        <v>4045518</v>
      </c>
      <c r="Z490" s="77">
        <v>4045518</v>
      </c>
      <c r="AA490" s="77">
        <v>4045518</v>
      </c>
    </row>
    <row r="491" spans="1:27" ht="15" customHeight="1" x14ac:dyDescent="0.25">
      <c r="A491" s="74" t="s">
        <v>257</v>
      </c>
      <c r="B491" s="75" t="s">
        <v>258</v>
      </c>
      <c r="C491" s="76" t="s">
        <v>186</v>
      </c>
      <c r="D491" s="69" t="s">
        <v>263</v>
      </c>
      <c r="E491" s="74" t="s">
        <v>37</v>
      </c>
      <c r="F491" s="74" t="s">
        <v>37</v>
      </c>
      <c r="G491" s="74" t="s">
        <v>37</v>
      </c>
      <c r="H491" s="74" t="s">
        <v>57</v>
      </c>
      <c r="I491" s="74" t="s">
        <v>133</v>
      </c>
      <c r="J491" s="74"/>
      <c r="K491" s="74"/>
      <c r="L491" s="74"/>
      <c r="M491" s="74" t="s">
        <v>38</v>
      </c>
      <c r="N491" s="74" t="s">
        <v>39</v>
      </c>
      <c r="O491" s="74" t="s">
        <v>40</v>
      </c>
      <c r="P491" s="75" t="s">
        <v>134</v>
      </c>
      <c r="Q491" s="77">
        <v>10997000</v>
      </c>
      <c r="R491" s="77">
        <v>0</v>
      </c>
      <c r="S491" s="77">
        <v>0</v>
      </c>
      <c r="T491" s="77">
        <v>10997000</v>
      </c>
      <c r="U491" s="77">
        <v>0</v>
      </c>
      <c r="V491" s="77">
        <v>5869535</v>
      </c>
      <c r="W491" s="77">
        <v>5127465</v>
      </c>
      <c r="X491" s="77">
        <v>5869535</v>
      </c>
      <c r="Y491" s="77">
        <v>5869535</v>
      </c>
      <c r="Z491" s="77">
        <v>5869535</v>
      </c>
      <c r="AA491" s="77">
        <v>5869535</v>
      </c>
    </row>
    <row r="492" spans="1:27" ht="15" customHeight="1" x14ac:dyDescent="0.25">
      <c r="A492" s="74" t="s">
        <v>257</v>
      </c>
      <c r="B492" s="75" t="s">
        <v>258</v>
      </c>
      <c r="C492" s="76" t="s">
        <v>187</v>
      </c>
      <c r="D492" s="69" t="s">
        <v>263</v>
      </c>
      <c r="E492" s="74" t="s">
        <v>37</v>
      </c>
      <c r="F492" s="74" t="s">
        <v>37</v>
      </c>
      <c r="G492" s="74" t="s">
        <v>37</v>
      </c>
      <c r="H492" s="74" t="s">
        <v>57</v>
      </c>
      <c r="I492" s="74" t="s">
        <v>135</v>
      </c>
      <c r="J492" s="74"/>
      <c r="K492" s="74"/>
      <c r="L492" s="74"/>
      <c r="M492" s="74" t="s">
        <v>38</v>
      </c>
      <c r="N492" s="74" t="s">
        <v>39</v>
      </c>
      <c r="O492" s="74" t="s">
        <v>40</v>
      </c>
      <c r="P492" s="75" t="s">
        <v>136</v>
      </c>
      <c r="Q492" s="77">
        <v>42289000</v>
      </c>
      <c r="R492" s="77">
        <v>0</v>
      </c>
      <c r="S492" s="77">
        <v>0</v>
      </c>
      <c r="T492" s="77">
        <v>42289000</v>
      </c>
      <c r="U492" s="77">
        <v>0</v>
      </c>
      <c r="V492" s="77">
        <v>41498528</v>
      </c>
      <c r="W492" s="77">
        <v>790472</v>
      </c>
      <c r="X492" s="77">
        <v>41498528</v>
      </c>
      <c r="Y492" s="77">
        <v>41498528</v>
      </c>
      <c r="Z492" s="77">
        <v>41498528</v>
      </c>
      <c r="AA492" s="77">
        <v>41498528</v>
      </c>
    </row>
    <row r="493" spans="1:27" ht="15" customHeight="1" x14ac:dyDescent="0.25">
      <c r="A493" s="74" t="s">
        <v>257</v>
      </c>
      <c r="B493" s="75" t="s">
        <v>258</v>
      </c>
      <c r="C493" s="76" t="s">
        <v>188</v>
      </c>
      <c r="D493" s="69" t="s">
        <v>263</v>
      </c>
      <c r="E493" s="74" t="s">
        <v>37</v>
      </c>
      <c r="F493" s="74" t="s">
        <v>37</v>
      </c>
      <c r="G493" s="74" t="s">
        <v>37</v>
      </c>
      <c r="H493" s="74" t="s">
        <v>57</v>
      </c>
      <c r="I493" s="74" t="s">
        <v>137</v>
      </c>
      <c r="J493" s="74"/>
      <c r="K493" s="74"/>
      <c r="L493" s="74"/>
      <c r="M493" s="74" t="s">
        <v>38</v>
      </c>
      <c r="N493" s="74" t="s">
        <v>39</v>
      </c>
      <c r="O493" s="74" t="s">
        <v>40</v>
      </c>
      <c r="P493" s="75" t="s">
        <v>138</v>
      </c>
      <c r="Q493" s="77">
        <v>16093000</v>
      </c>
      <c r="R493" s="77">
        <v>0</v>
      </c>
      <c r="S493" s="77">
        <v>0</v>
      </c>
      <c r="T493" s="77">
        <v>16093000</v>
      </c>
      <c r="U493" s="77">
        <v>0</v>
      </c>
      <c r="V493" s="77">
        <v>7426853</v>
      </c>
      <c r="W493" s="77">
        <v>8666147</v>
      </c>
      <c r="X493" s="77">
        <v>7426853</v>
      </c>
      <c r="Y493" s="77">
        <v>7426853</v>
      </c>
      <c r="Z493" s="77">
        <v>7426853</v>
      </c>
      <c r="AA493" s="77">
        <v>7426853</v>
      </c>
    </row>
    <row r="494" spans="1:27" ht="15" customHeight="1" x14ac:dyDescent="0.25">
      <c r="A494" s="74" t="s">
        <v>257</v>
      </c>
      <c r="B494" s="75" t="s">
        <v>258</v>
      </c>
      <c r="C494" s="76" t="s">
        <v>189</v>
      </c>
      <c r="D494" s="69" t="s">
        <v>263</v>
      </c>
      <c r="E494" s="74" t="s">
        <v>37</v>
      </c>
      <c r="F494" s="74" t="s">
        <v>37</v>
      </c>
      <c r="G494" s="74" t="s">
        <v>37</v>
      </c>
      <c r="H494" s="74" t="s">
        <v>57</v>
      </c>
      <c r="I494" s="74" t="s">
        <v>140</v>
      </c>
      <c r="J494" s="74"/>
      <c r="K494" s="74"/>
      <c r="L494" s="74"/>
      <c r="M494" s="74" t="s">
        <v>38</v>
      </c>
      <c r="N494" s="74" t="s">
        <v>39</v>
      </c>
      <c r="O494" s="74" t="s">
        <v>40</v>
      </c>
      <c r="P494" s="75" t="s">
        <v>141</v>
      </c>
      <c r="Q494" s="77">
        <v>53961000</v>
      </c>
      <c r="R494" s="77">
        <v>0</v>
      </c>
      <c r="S494" s="77">
        <v>0</v>
      </c>
      <c r="T494" s="77">
        <v>53961000</v>
      </c>
      <c r="U494" s="77">
        <v>0</v>
      </c>
      <c r="V494" s="77">
        <v>0</v>
      </c>
      <c r="W494" s="77">
        <v>53961000</v>
      </c>
      <c r="X494" s="77">
        <v>0</v>
      </c>
      <c r="Y494" s="77">
        <v>0</v>
      </c>
      <c r="Z494" s="77">
        <v>0</v>
      </c>
      <c r="AA494" s="77">
        <v>0</v>
      </c>
    </row>
    <row r="495" spans="1:27" ht="15" customHeight="1" x14ac:dyDescent="0.25">
      <c r="A495" s="74" t="s">
        <v>257</v>
      </c>
      <c r="B495" s="75" t="s">
        <v>258</v>
      </c>
      <c r="C495" s="76" t="s">
        <v>190</v>
      </c>
      <c r="D495" s="69" t="s">
        <v>263</v>
      </c>
      <c r="E495" s="74" t="s">
        <v>37</v>
      </c>
      <c r="F495" s="74" t="s">
        <v>37</v>
      </c>
      <c r="G495" s="74" t="s">
        <v>37</v>
      </c>
      <c r="H495" s="74" t="s">
        <v>57</v>
      </c>
      <c r="I495" s="74" t="s">
        <v>142</v>
      </c>
      <c r="J495" s="74"/>
      <c r="K495" s="74"/>
      <c r="L495" s="74"/>
      <c r="M495" s="74" t="s">
        <v>38</v>
      </c>
      <c r="N495" s="74" t="s">
        <v>39</v>
      </c>
      <c r="O495" s="74" t="s">
        <v>40</v>
      </c>
      <c r="P495" s="75" t="s">
        <v>143</v>
      </c>
      <c r="Q495" s="77">
        <v>25540000</v>
      </c>
      <c r="R495" s="77">
        <v>0</v>
      </c>
      <c r="S495" s="77">
        <v>0</v>
      </c>
      <c r="T495" s="77">
        <v>25540000</v>
      </c>
      <c r="U495" s="77">
        <v>0</v>
      </c>
      <c r="V495" s="77">
        <v>12704397</v>
      </c>
      <c r="W495" s="77">
        <v>12835603</v>
      </c>
      <c r="X495" s="77">
        <v>12704397</v>
      </c>
      <c r="Y495" s="77">
        <v>12704397</v>
      </c>
      <c r="Z495" s="77">
        <v>12704397</v>
      </c>
      <c r="AA495" s="77">
        <v>12704397</v>
      </c>
    </row>
    <row r="496" spans="1:27" ht="15" customHeight="1" x14ac:dyDescent="0.25">
      <c r="A496" s="74" t="s">
        <v>257</v>
      </c>
      <c r="B496" s="75" t="s">
        <v>258</v>
      </c>
      <c r="C496" s="76" t="s">
        <v>191</v>
      </c>
      <c r="D496" s="69" t="s">
        <v>263</v>
      </c>
      <c r="E496" s="74" t="s">
        <v>37</v>
      </c>
      <c r="F496" s="74" t="s">
        <v>37</v>
      </c>
      <c r="G496" s="74" t="s">
        <v>43</v>
      </c>
      <c r="H496" s="74" t="s">
        <v>57</v>
      </c>
      <c r="I496" s="74"/>
      <c r="J496" s="74"/>
      <c r="K496" s="74"/>
      <c r="L496" s="74"/>
      <c r="M496" s="74" t="s">
        <v>38</v>
      </c>
      <c r="N496" s="74" t="s">
        <v>39</v>
      </c>
      <c r="O496" s="74" t="s">
        <v>40</v>
      </c>
      <c r="P496" s="75" t="s">
        <v>144</v>
      </c>
      <c r="Q496" s="77">
        <v>57542000</v>
      </c>
      <c r="R496" s="77">
        <v>0</v>
      </c>
      <c r="S496" s="77">
        <v>0</v>
      </c>
      <c r="T496" s="77">
        <v>57542000</v>
      </c>
      <c r="U496" s="77">
        <v>0</v>
      </c>
      <c r="V496" s="77">
        <v>24706600</v>
      </c>
      <c r="W496" s="77">
        <v>32835400</v>
      </c>
      <c r="X496" s="77">
        <v>24706600</v>
      </c>
      <c r="Y496" s="77">
        <v>24706600</v>
      </c>
      <c r="Z496" s="77">
        <v>24706600</v>
      </c>
      <c r="AA496" s="77">
        <v>24706600</v>
      </c>
    </row>
    <row r="497" spans="1:27" ht="15" customHeight="1" x14ac:dyDescent="0.25">
      <c r="A497" s="74" t="s">
        <v>257</v>
      </c>
      <c r="B497" s="75" t="s">
        <v>258</v>
      </c>
      <c r="C497" s="76" t="s">
        <v>192</v>
      </c>
      <c r="D497" s="69" t="s">
        <v>263</v>
      </c>
      <c r="E497" s="74" t="s">
        <v>37</v>
      </c>
      <c r="F497" s="74" t="s">
        <v>37</v>
      </c>
      <c r="G497" s="74" t="s">
        <v>43</v>
      </c>
      <c r="H497" s="74" t="s">
        <v>60</v>
      </c>
      <c r="I497" s="74"/>
      <c r="J497" s="74"/>
      <c r="K497" s="74"/>
      <c r="L497" s="74"/>
      <c r="M497" s="74" t="s">
        <v>38</v>
      </c>
      <c r="N497" s="74" t="s">
        <v>39</v>
      </c>
      <c r="O497" s="74" t="s">
        <v>40</v>
      </c>
      <c r="P497" s="75" t="s">
        <v>145</v>
      </c>
      <c r="Q497" s="77">
        <v>40674000</v>
      </c>
      <c r="R497" s="77">
        <v>0</v>
      </c>
      <c r="S497" s="77">
        <v>0</v>
      </c>
      <c r="T497" s="77">
        <v>40674000</v>
      </c>
      <c r="U497" s="77">
        <v>0</v>
      </c>
      <c r="V497" s="77">
        <v>20226600</v>
      </c>
      <c r="W497" s="77">
        <v>20447400</v>
      </c>
      <c r="X497" s="77">
        <v>20226600</v>
      </c>
      <c r="Y497" s="77">
        <v>20226600</v>
      </c>
      <c r="Z497" s="77">
        <v>20226600</v>
      </c>
      <c r="AA497" s="77">
        <v>20226600</v>
      </c>
    </row>
    <row r="498" spans="1:27" ht="15" customHeight="1" x14ac:dyDescent="0.25">
      <c r="A498" s="74" t="s">
        <v>257</v>
      </c>
      <c r="B498" s="75" t="s">
        <v>258</v>
      </c>
      <c r="C498" s="76" t="s">
        <v>193</v>
      </c>
      <c r="D498" s="69" t="s">
        <v>263</v>
      </c>
      <c r="E498" s="74" t="s">
        <v>37</v>
      </c>
      <c r="F498" s="74" t="s">
        <v>37</v>
      </c>
      <c r="G498" s="74" t="s">
        <v>43</v>
      </c>
      <c r="H498" s="74" t="s">
        <v>131</v>
      </c>
      <c r="I498" s="74"/>
      <c r="J498" s="74"/>
      <c r="K498" s="74"/>
      <c r="L498" s="74"/>
      <c r="M498" s="74" t="s">
        <v>38</v>
      </c>
      <c r="N498" s="74" t="s">
        <v>39</v>
      </c>
      <c r="O498" s="74" t="s">
        <v>40</v>
      </c>
      <c r="P498" s="75" t="s">
        <v>146</v>
      </c>
      <c r="Q498" s="77">
        <v>23570000</v>
      </c>
      <c r="R498" s="77">
        <v>0</v>
      </c>
      <c r="S498" s="77">
        <v>0</v>
      </c>
      <c r="T498" s="77">
        <v>23570000</v>
      </c>
      <c r="U498" s="77">
        <v>0</v>
      </c>
      <c r="V498" s="77">
        <v>12005900</v>
      </c>
      <c r="W498" s="77">
        <v>11564100</v>
      </c>
      <c r="X498" s="77">
        <v>12005900</v>
      </c>
      <c r="Y498" s="77">
        <v>12005900</v>
      </c>
      <c r="Z498" s="77">
        <v>12005900</v>
      </c>
      <c r="AA498" s="77">
        <v>12005900</v>
      </c>
    </row>
    <row r="499" spans="1:27" ht="15" customHeight="1" x14ac:dyDescent="0.25">
      <c r="A499" s="74" t="s">
        <v>257</v>
      </c>
      <c r="B499" s="75" t="s">
        <v>258</v>
      </c>
      <c r="C499" s="76" t="s">
        <v>194</v>
      </c>
      <c r="D499" s="69" t="s">
        <v>263</v>
      </c>
      <c r="E499" s="74" t="s">
        <v>37</v>
      </c>
      <c r="F499" s="74" t="s">
        <v>37</v>
      </c>
      <c r="G499" s="74" t="s">
        <v>43</v>
      </c>
      <c r="H499" s="74" t="s">
        <v>133</v>
      </c>
      <c r="I499" s="74"/>
      <c r="J499" s="74"/>
      <c r="K499" s="74"/>
      <c r="L499" s="74"/>
      <c r="M499" s="74" t="s">
        <v>38</v>
      </c>
      <c r="N499" s="74" t="s">
        <v>39</v>
      </c>
      <c r="O499" s="74" t="s">
        <v>40</v>
      </c>
      <c r="P499" s="75" t="s">
        <v>147</v>
      </c>
      <c r="Q499" s="77">
        <v>5139000</v>
      </c>
      <c r="R499" s="77">
        <v>0</v>
      </c>
      <c r="S499" s="77">
        <v>0</v>
      </c>
      <c r="T499" s="77">
        <v>5139000</v>
      </c>
      <c r="U499" s="77">
        <v>0</v>
      </c>
      <c r="V499" s="77">
        <v>2469900</v>
      </c>
      <c r="W499" s="77">
        <v>2669100</v>
      </c>
      <c r="X499" s="77">
        <v>2469900</v>
      </c>
      <c r="Y499" s="77">
        <v>2469900</v>
      </c>
      <c r="Z499" s="77">
        <v>2469900</v>
      </c>
      <c r="AA499" s="77">
        <v>2469900</v>
      </c>
    </row>
    <row r="500" spans="1:27" ht="15" customHeight="1" x14ac:dyDescent="0.25">
      <c r="A500" s="74" t="s">
        <v>257</v>
      </c>
      <c r="B500" s="75" t="s">
        <v>258</v>
      </c>
      <c r="C500" s="76" t="s">
        <v>195</v>
      </c>
      <c r="D500" s="69" t="s">
        <v>263</v>
      </c>
      <c r="E500" s="74" t="s">
        <v>37</v>
      </c>
      <c r="F500" s="74" t="s">
        <v>37</v>
      </c>
      <c r="G500" s="74" t="s">
        <v>43</v>
      </c>
      <c r="H500" s="74" t="s">
        <v>135</v>
      </c>
      <c r="I500" s="74"/>
      <c r="J500" s="74"/>
      <c r="K500" s="74"/>
      <c r="L500" s="74"/>
      <c r="M500" s="74" t="s">
        <v>38</v>
      </c>
      <c r="N500" s="74" t="s">
        <v>39</v>
      </c>
      <c r="O500" s="74" t="s">
        <v>40</v>
      </c>
      <c r="P500" s="75" t="s">
        <v>148</v>
      </c>
      <c r="Q500" s="77">
        <v>17681000</v>
      </c>
      <c r="R500" s="77">
        <v>0</v>
      </c>
      <c r="S500" s="77">
        <v>0</v>
      </c>
      <c r="T500" s="77">
        <v>17681000</v>
      </c>
      <c r="U500" s="77">
        <v>0</v>
      </c>
      <c r="V500" s="77">
        <v>9006700</v>
      </c>
      <c r="W500" s="77">
        <v>8674300</v>
      </c>
      <c r="X500" s="77">
        <v>9006700</v>
      </c>
      <c r="Y500" s="77">
        <v>9006700</v>
      </c>
      <c r="Z500" s="77">
        <v>9006700</v>
      </c>
      <c r="AA500" s="77">
        <v>9006700</v>
      </c>
    </row>
    <row r="501" spans="1:27" ht="15" customHeight="1" x14ac:dyDescent="0.25">
      <c r="A501" s="74" t="s">
        <v>257</v>
      </c>
      <c r="B501" s="75" t="s">
        <v>258</v>
      </c>
      <c r="C501" s="76" t="s">
        <v>196</v>
      </c>
      <c r="D501" s="69" t="s">
        <v>263</v>
      </c>
      <c r="E501" s="74" t="s">
        <v>37</v>
      </c>
      <c r="F501" s="74" t="s">
        <v>37</v>
      </c>
      <c r="G501" s="74" t="s">
        <v>43</v>
      </c>
      <c r="H501" s="74" t="s">
        <v>137</v>
      </c>
      <c r="I501" s="74"/>
      <c r="J501" s="74"/>
      <c r="K501" s="74"/>
      <c r="L501" s="74"/>
      <c r="M501" s="74" t="s">
        <v>38</v>
      </c>
      <c r="N501" s="74" t="s">
        <v>39</v>
      </c>
      <c r="O501" s="74" t="s">
        <v>40</v>
      </c>
      <c r="P501" s="75" t="s">
        <v>149</v>
      </c>
      <c r="Q501" s="77">
        <v>11790000</v>
      </c>
      <c r="R501" s="77">
        <v>0</v>
      </c>
      <c r="S501" s="77">
        <v>0</v>
      </c>
      <c r="T501" s="77">
        <v>11790000</v>
      </c>
      <c r="U501" s="77">
        <v>0</v>
      </c>
      <c r="V501" s="77">
        <v>6005900</v>
      </c>
      <c r="W501" s="77">
        <v>5784100</v>
      </c>
      <c r="X501" s="77">
        <v>6005900</v>
      </c>
      <c r="Y501" s="77">
        <v>6005900</v>
      </c>
      <c r="Z501" s="77">
        <v>6005900</v>
      </c>
      <c r="AA501" s="77">
        <v>6005900</v>
      </c>
    </row>
    <row r="502" spans="1:27" ht="15" customHeight="1" x14ac:dyDescent="0.25">
      <c r="A502" s="74" t="s">
        <v>257</v>
      </c>
      <c r="B502" s="75" t="s">
        <v>258</v>
      </c>
      <c r="C502" s="76" t="s">
        <v>197</v>
      </c>
      <c r="D502" s="69" t="s">
        <v>263</v>
      </c>
      <c r="E502" s="74" t="s">
        <v>37</v>
      </c>
      <c r="F502" s="74" t="s">
        <v>37</v>
      </c>
      <c r="G502" s="74" t="s">
        <v>46</v>
      </c>
      <c r="H502" s="74" t="s">
        <v>57</v>
      </c>
      <c r="I502" s="74" t="s">
        <v>57</v>
      </c>
      <c r="J502" s="74"/>
      <c r="K502" s="74"/>
      <c r="L502" s="74"/>
      <c r="M502" s="74" t="s">
        <v>38</v>
      </c>
      <c r="N502" s="74" t="s">
        <v>39</v>
      </c>
      <c r="O502" s="74" t="s">
        <v>40</v>
      </c>
      <c r="P502" s="75" t="s">
        <v>150</v>
      </c>
      <c r="Q502" s="77">
        <v>16352910</v>
      </c>
      <c r="R502" s="77">
        <v>0</v>
      </c>
      <c r="S502" s="77">
        <v>0</v>
      </c>
      <c r="T502" s="77">
        <v>16352910</v>
      </c>
      <c r="U502" s="77">
        <v>0</v>
      </c>
      <c r="V502" s="77">
        <v>10171112</v>
      </c>
      <c r="W502" s="77">
        <v>6181798</v>
      </c>
      <c r="X502" s="77">
        <v>10171112</v>
      </c>
      <c r="Y502" s="77">
        <v>10171112</v>
      </c>
      <c r="Z502" s="77">
        <v>10171112</v>
      </c>
      <c r="AA502" s="77">
        <v>10171112</v>
      </c>
    </row>
    <row r="503" spans="1:27" ht="15" customHeight="1" x14ac:dyDescent="0.25">
      <c r="A503" s="74" t="s">
        <v>257</v>
      </c>
      <c r="B503" s="75" t="s">
        <v>258</v>
      </c>
      <c r="C503" s="76" t="s">
        <v>198</v>
      </c>
      <c r="D503" s="69" t="s">
        <v>263</v>
      </c>
      <c r="E503" s="74" t="s">
        <v>37</v>
      </c>
      <c r="F503" s="74" t="s">
        <v>37</v>
      </c>
      <c r="G503" s="74" t="s">
        <v>46</v>
      </c>
      <c r="H503" s="74" t="s">
        <v>57</v>
      </c>
      <c r="I503" s="74" t="s">
        <v>60</v>
      </c>
      <c r="J503" s="74"/>
      <c r="K503" s="74"/>
      <c r="L503" s="74"/>
      <c r="M503" s="74" t="s">
        <v>38</v>
      </c>
      <c r="N503" s="74" t="s">
        <v>39</v>
      </c>
      <c r="O503" s="74" t="s">
        <v>40</v>
      </c>
      <c r="P503" s="75" t="s">
        <v>151</v>
      </c>
      <c r="Q503" s="77">
        <v>0</v>
      </c>
      <c r="R503" s="77">
        <v>1349625</v>
      </c>
      <c r="S503" s="77">
        <v>0</v>
      </c>
      <c r="T503" s="77">
        <v>1349625</v>
      </c>
      <c r="U503" s="77">
        <v>0</v>
      </c>
      <c r="V503" s="77">
        <v>1349625</v>
      </c>
      <c r="W503" s="77">
        <v>0</v>
      </c>
      <c r="X503" s="77">
        <v>1349625</v>
      </c>
      <c r="Y503" s="77">
        <v>1349625</v>
      </c>
      <c r="Z503" s="77">
        <v>1349625</v>
      </c>
      <c r="AA503" s="77">
        <v>1349625</v>
      </c>
    </row>
    <row r="504" spans="1:27" ht="15" customHeight="1" x14ac:dyDescent="0.25">
      <c r="A504" s="74" t="s">
        <v>257</v>
      </c>
      <c r="B504" s="75" t="s">
        <v>258</v>
      </c>
      <c r="C504" s="76" t="s">
        <v>199</v>
      </c>
      <c r="D504" s="69" t="s">
        <v>263</v>
      </c>
      <c r="E504" s="74" t="s">
        <v>37</v>
      </c>
      <c r="F504" s="74" t="s">
        <v>37</v>
      </c>
      <c r="G504" s="74" t="s">
        <v>46</v>
      </c>
      <c r="H504" s="74" t="s">
        <v>57</v>
      </c>
      <c r="I504" s="74" t="s">
        <v>129</v>
      </c>
      <c r="J504" s="74"/>
      <c r="K504" s="74"/>
      <c r="L504" s="74"/>
      <c r="M504" s="74" t="s">
        <v>38</v>
      </c>
      <c r="N504" s="74" t="s">
        <v>39</v>
      </c>
      <c r="O504" s="74" t="s">
        <v>40</v>
      </c>
      <c r="P504" s="75" t="s">
        <v>152</v>
      </c>
      <c r="Q504" s="77">
        <v>1380330</v>
      </c>
      <c r="R504" s="77">
        <v>0</v>
      </c>
      <c r="S504" s="77">
        <v>0</v>
      </c>
      <c r="T504" s="77">
        <v>1380330</v>
      </c>
      <c r="U504" s="77">
        <v>0</v>
      </c>
      <c r="V504" s="77">
        <v>963288</v>
      </c>
      <c r="W504" s="77">
        <v>417042</v>
      </c>
      <c r="X504" s="77">
        <v>963288</v>
      </c>
      <c r="Y504" s="77">
        <v>963288</v>
      </c>
      <c r="Z504" s="77">
        <v>963288</v>
      </c>
      <c r="AA504" s="77">
        <v>963288</v>
      </c>
    </row>
    <row r="505" spans="1:27" ht="15" customHeight="1" x14ac:dyDescent="0.25">
      <c r="A505" s="74" t="s">
        <v>257</v>
      </c>
      <c r="B505" s="75" t="s">
        <v>258</v>
      </c>
      <c r="C505" s="76" t="s">
        <v>200</v>
      </c>
      <c r="D505" s="69" t="s">
        <v>263</v>
      </c>
      <c r="E505" s="74" t="s">
        <v>37</v>
      </c>
      <c r="F505" s="74" t="s">
        <v>37</v>
      </c>
      <c r="G505" s="74" t="s">
        <v>46</v>
      </c>
      <c r="H505" s="74" t="s">
        <v>60</v>
      </c>
      <c r="I505" s="74"/>
      <c r="J505" s="74"/>
      <c r="K505" s="74"/>
      <c r="L505" s="74"/>
      <c r="M505" s="74" t="s">
        <v>38</v>
      </c>
      <c r="N505" s="74" t="s">
        <v>39</v>
      </c>
      <c r="O505" s="74" t="s">
        <v>40</v>
      </c>
      <c r="P505" s="75" t="s">
        <v>153</v>
      </c>
      <c r="Q505" s="77">
        <v>16936290</v>
      </c>
      <c r="R505" s="77">
        <v>0</v>
      </c>
      <c r="S505" s="77">
        <v>0</v>
      </c>
      <c r="T505" s="77">
        <v>16936290</v>
      </c>
      <c r="U505" s="77">
        <v>0</v>
      </c>
      <c r="V505" s="77">
        <v>14129802</v>
      </c>
      <c r="W505" s="77">
        <v>2806488</v>
      </c>
      <c r="X505" s="77">
        <v>14129802</v>
      </c>
      <c r="Y505" s="77">
        <v>14129802</v>
      </c>
      <c r="Z505" s="77">
        <v>14129802</v>
      </c>
      <c r="AA505" s="77">
        <v>14129802</v>
      </c>
    </row>
    <row r="506" spans="1:27" ht="15" customHeight="1" x14ac:dyDescent="0.25">
      <c r="A506" s="74" t="s">
        <v>257</v>
      </c>
      <c r="B506" s="75" t="s">
        <v>258</v>
      </c>
      <c r="C506" s="76" t="s">
        <v>204</v>
      </c>
      <c r="D506" s="69" t="s">
        <v>263</v>
      </c>
      <c r="E506" s="74" t="s">
        <v>43</v>
      </c>
      <c r="F506" s="74" t="s">
        <v>43</v>
      </c>
      <c r="G506" s="74" t="s">
        <v>43</v>
      </c>
      <c r="H506" s="74" t="s">
        <v>135</v>
      </c>
      <c r="I506" s="74" t="s">
        <v>131</v>
      </c>
      <c r="J506" s="74"/>
      <c r="K506" s="74"/>
      <c r="L506" s="74"/>
      <c r="M506" s="74" t="s">
        <v>38</v>
      </c>
      <c r="N506" s="74" t="s">
        <v>39</v>
      </c>
      <c r="O506" s="74" t="s">
        <v>40</v>
      </c>
      <c r="P506" s="75" t="s">
        <v>158</v>
      </c>
      <c r="Q506" s="77">
        <v>0</v>
      </c>
      <c r="R506" s="77">
        <v>78400</v>
      </c>
      <c r="S506" s="77">
        <v>0</v>
      </c>
      <c r="T506" s="77">
        <v>78400</v>
      </c>
      <c r="U506" s="77">
        <v>0</v>
      </c>
      <c r="V506" s="77">
        <v>78400</v>
      </c>
      <c r="W506" s="77">
        <v>0</v>
      </c>
      <c r="X506" s="77">
        <v>78400</v>
      </c>
      <c r="Y506" s="77">
        <v>78400</v>
      </c>
      <c r="Z506" s="77">
        <v>78400</v>
      </c>
      <c r="AA506" s="77">
        <v>78400</v>
      </c>
    </row>
    <row r="507" spans="1:27" ht="15" customHeight="1" x14ac:dyDescent="0.25">
      <c r="A507" s="74" t="s">
        <v>257</v>
      </c>
      <c r="B507" s="75" t="s">
        <v>258</v>
      </c>
      <c r="C507" s="76" t="s">
        <v>205</v>
      </c>
      <c r="D507" s="69" t="s">
        <v>263</v>
      </c>
      <c r="E507" s="74" t="s">
        <v>43</v>
      </c>
      <c r="F507" s="74" t="s">
        <v>43</v>
      </c>
      <c r="G507" s="74" t="s">
        <v>43</v>
      </c>
      <c r="H507" s="74" t="s">
        <v>135</v>
      </c>
      <c r="I507" s="74" t="s">
        <v>140</v>
      </c>
      <c r="J507" s="74"/>
      <c r="K507" s="74"/>
      <c r="L507" s="74"/>
      <c r="M507" s="74" t="s">
        <v>38</v>
      </c>
      <c r="N507" s="74" t="s">
        <v>39</v>
      </c>
      <c r="O507" s="74" t="s">
        <v>40</v>
      </c>
      <c r="P507" s="75" t="s">
        <v>159</v>
      </c>
      <c r="Q507" s="77">
        <v>37000000</v>
      </c>
      <c r="R507" s="77">
        <v>0</v>
      </c>
      <c r="S507" s="77">
        <v>0</v>
      </c>
      <c r="T507" s="77">
        <v>37000000</v>
      </c>
      <c r="U507" s="77">
        <v>0</v>
      </c>
      <c r="V507" s="77">
        <v>37000000</v>
      </c>
      <c r="W507" s="77">
        <v>0</v>
      </c>
      <c r="X507" s="77">
        <v>18315403</v>
      </c>
      <c r="Y507" s="77">
        <v>18315403</v>
      </c>
      <c r="Z507" s="77">
        <v>18315403</v>
      </c>
      <c r="AA507" s="77">
        <v>18315403</v>
      </c>
    </row>
    <row r="508" spans="1:27" ht="15" customHeight="1" x14ac:dyDescent="0.25">
      <c r="A508" s="74" t="s">
        <v>257</v>
      </c>
      <c r="B508" s="75" t="s">
        <v>258</v>
      </c>
      <c r="C508" s="76" t="s">
        <v>206</v>
      </c>
      <c r="D508" s="69" t="s">
        <v>263</v>
      </c>
      <c r="E508" s="74" t="s">
        <v>43</v>
      </c>
      <c r="F508" s="74" t="s">
        <v>43</v>
      </c>
      <c r="G508" s="74" t="s">
        <v>43</v>
      </c>
      <c r="H508" s="74" t="s">
        <v>137</v>
      </c>
      <c r="I508" s="74" t="s">
        <v>57</v>
      </c>
      <c r="J508" s="74"/>
      <c r="K508" s="74"/>
      <c r="L508" s="74"/>
      <c r="M508" s="74" t="s">
        <v>38</v>
      </c>
      <c r="N508" s="74" t="s">
        <v>39</v>
      </c>
      <c r="O508" s="74" t="s">
        <v>40</v>
      </c>
      <c r="P508" s="75" t="s">
        <v>160</v>
      </c>
      <c r="Q508" s="77">
        <v>28240000</v>
      </c>
      <c r="R508" s="77">
        <v>0</v>
      </c>
      <c r="S508" s="77">
        <v>28240000</v>
      </c>
      <c r="T508" s="77">
        <v>0</v>
      </c>
      <c r="U508" s="77">
        <v>0</v>
      </c>
      <c r="V508" s="77">
        <v>0</v>
      </c>
      <c r="W508" s="77">
        <v>0</v>
      </c>
      <c r="X508" s="77">
        <v>0</v>
      </c>
      <c r="Y508" s="77">
        <v>0</v>
      </c>
      <c r="Z508" s="77">
        <v>0</v>
      </c>
      <c r="AA508" s="77">
        <v>0</v>
      </c>
    </row>
    <row r="509" spans="1:27" ht="15" customHeight="1" x14ac:dyDescent="0.25">
      <c r="A509" s="74" t="s">
        <v>257</v>
      </c>
      <c r="B509" s="75" t="s">
        <v>258</v>
      </c>
      <c r="C509" s="76" t="s">
        <v>109</v>
      </c>
      <c r="D509" s="69" t="s">
        <v>263</v>
      </c>
      <c r="E509" s="74" t="s">
        <v>43</v>
      </c>
      <c r="F509" s="74" t="s">
        <v>43</v>
      </c>
      <c r="G509" s="74" t="s">
        <v>43</v>
      </c>
      <c r="H509" s="74" t="s">
        <v>137</v>
      </c>
      <c r="I509" s="74" t="s">
        <v>60</v>
      </c>
      <c r="J509" s="74"/>
      <c r="K509" s="74"/>
      <c r="L509" s="74"/>
      <c r="M509" s="74" t="s">
        <v>38</v>
      </c>
      <c r="N509" s="74" t="s">
        <v>39</v>
      </c>
      <c r="O509" s="74" t="s">
        <v>40</v>
      </c>
      <c r="P509" s="75" t="s">
        <v>161</v>
      </c>
      <c r="Q509" s="77">
        <v>28240000</v>
      </c>
      <c r="R509" s="77">
        <v>0</v>
      </c>
      <c r="S509" s="77">
        <v>0</v>
      </c>
      <c r="T509" s="77">
        <v>28240000</v>
      </c>
      <c r="U509" s="77">
        <v>0</v>
      </c>
      <c r="V509" s="77">
        <v>28240000</v>
      </c>
      <c r="W509" s="77">
        <v>0</v>
      </c>
      <c r="X509" s="77">
        <v>28240000</v>
      </c>
      <c r="Y509" s="77">
        <v>13066667</v>
      </c>
      <c r="Z509" s="77">
        <v>13066667</v>
      </c>
      <c r="AA509" s="77">
        <v>13066667</v>
      </c>
    </row>
    <row r="510" spans="1:27" ht="15" customHeight="1" x14ac:dyDescent="0.25">
      <c r="A510" s="74" t="s">
        <v>257</v>
      </c>
      <c r="B510" s="75" t="s">
        <v>258</v>
      </c>
      <c r="C510" s="76" t="s">
        <v>208</v>
      </c>
      <c r="D510" s="69" t="s">
        <v>263</v>
      </c>
      <c r="E510" s="74" t="s">
        <v>43</v>
      </c>
      <c r="F510" s="74" t="s">
        <v>43</v>
      </c>
      <c r="G510" s="74" t="s">
        <v>43</v>
      </c>
      <c r="H510" s="74" t="s">
        <v>139</v>
      </c>
      <c r="I510" s="74" t="s">
        <v>131</v>
      </c>
      <c r="J510" s="74"/>
      <c r="K510" s="74"/>
      <c r="L510" s="74"/>
      <c r="M510" s="74" t="s">
        <v>38</v>
      </c>
      <c r="N510" s="74" t="s">
        <v>39</v>
      </c>
      <c r="O510" s="74" t="s">
        <v>40</v>
      </c>
      <c r="P510" s="75" t="s">
        <v>163</v>
      </c>
      <c r="Q510" s="77">
        <v>350000</v>
      </c>
      <c r="R510" s="77">
        <v>0</v>
      </c>
      <c r="S510" s="77">
        <v>0</v>
      </c>
      <c r="T510" s="77">
        <v>350000</v>
      </c>
      <c r="U510" s="77">
        <v>0</v>
      </c>
      <c r="V510" s="77">
        <v>350000</v>
      </c>
      <c r="W510" s="77">
        <v>0</v>
      </c>
      <c r="X510" s="77">
        <v>195107</v>
      </c>
      <c r="Y510" s="77">
        <v>195107</v>
      </c>
      <c r="Z510" s="77">
        <v>195107</v>
      </c>
      <c r="AA510" s="77">
        <v>195107</v>
      </c>
    </row>
    <row r="511" spans="1:27" ht="15" customHeight="1" x14ac:dyDescent="0.25">
      <c r="A511" s="74" t="s">
        <v>257</v>
      </c>
      <c r="B511" s="75" t="s">
        <v>258</v>
      </c>
      <c r="C511" s="76" t="s">
        <v>209</v>
      </c>
      <c r="D511" s="69" t="s">
        <v>263</v>
      </c>
      <c r="E511" s="74" t="s">
        <v>43</v>
      </c>
      <c r="F511" s="74" t="s">
        <v>43</v>
      </c>
      <c r="G511" s="74" t="s">
        <v>43</v>
      </c>
      <c r="H511" s="74" t="s">
        <v>140</v>
      </c>
      <c r="I511" s="74" t="s">
        <v>131</v>
      </c>
      <c r="J511" s="74"/>
      <c r="K511" s="74"/>
      <c r="L511" s="74"/>
      <c r="M511" s="74" t="s">
        <v>38</v>
      </c>
      <c r="N511" s="74" t="s">
        <v>39</v>
      </c>
      <c r="O511" s="74" t="s">
        <v>40</v>
      </c>
      <c r="P511" s="75" t="s">
        <v>164</v>
      </c>
      <c r="Q511" s="77">
        <v>1100000</v>
      </c>
      <c r="R511" s="77">
        <v>0</v>
      </c>
      <c r="S511" s="77">
        <v>0</v>
      </c>
      <c r="T511" s="77">
        <v>1100000</v>
      </c>
      <c r="U511" s="77">
        <v>0</v>
      </c>
      <c r="V511" s="77">
        <v>1100000</v>
      </c>
      <c r="W511" s="77">
        <v>0</v>
      </c>
      <c r="X511" s="77">
        <v>797173</v>
      </c>
      <c r="Y511" s="77">
        <v>780093</v>
      </c>
      <c r="Z511" s="77">
        <v>780093</v>
      </c>
      <c r="AA511" s="77">
        <v>780093</v>
      </c>
    </row>
    <row r="512" spans="1:27" ht="15" customHeight="1" x14ac:dyDescent="0.25">
      <c r="A512" s="74" t="s">
        <v>257</v>
      </c>
      <c r="B512" s="75" t="s">
        <v>258</v>
      </c>
      <c r="C512" s="76" t="s">
        <v>210</v>
      </c>
      <c r="D512" s="69" t="s">
        <v>263</v>
      </c>
      <c r="E512" s="74" t="s">
        <v>43</v>
      </c>
      <c r="F512" s="74" t="s">
        <v>43</v>
      </c>
      <c r="G512" s="74" t="s">
        <v>43</v>
      </c>
      <c r="H512" s="74" t="s">
        <v>142</v>
      </c>
      <c r="I512" s="74"/>
      <c r="J512" s="74"/>
      <c r="K512" s="74"/>
      <c r="L512" s="74"/>
      <c r="M512" s="74" t="s">
        <v>38</v>
      </c>
      <c r="N512" s="74" t="s">
        <v>39</v>
      </c>
      <c r="O512" s="74" t="s">
        <v>40</v>
      </c>
      <c r="P512" s="75" t="s">
        <v>165</v>
      </c>
      <c r="Q512" s="77">
        <v>0</v>
      </c>
      <c r="R512" s="77">
        <v>516640</v>
      </c>
      <c r="S512" s="77">
        <v>0</v>
      </c>
      <c r="T512" s="77">
        <v>516640</v>
      </c>
      <c r="U512" s="77">
        <v>0</v>
      </c>
      <c r="V512" s="77">
        <v>516640</v>
      </c>
      <c r="W512" s="77">
        <v>0</v>
      </c>
      <c r="X512" s="77">
        <v>516640</v>
      </c>
      <c r="Y512" s="77">
        <v>516640</v>
      </c>
      <c r="Z512" s="77">
        <v>516640</v>
      </c>
      <c r="AA512" s="77">
        <v>516640</v>
      </c>
    </row>
    <row r="513" spans="1:27" ht="15" customHeight="1" x14ac:dyDescent="0.25">
      <c r="A513" s="74" t="s">
        <v>257</v>
      </c>
      <c r="B513" s="75" t="s">
        <v>258</v>
      </c>
      <c r="C513" s="76" t="s">
        <v>211</v>
      </c>
      <c r="D513" s="69" t="s">
        <v>263</v>
      </c>
      <c r="E513" s="74" t="s">
        <v>46</v>
      </c>
      <c r="F513" s="74" t="s">
        <v>53</v>
      </c>
      <c r="G513" s="74" t="s">
        <v>43</v>
      </c>
      <c r="H513" s="74" t="s">
        <v>54</v>
      </c>
      <c r="I513" s="74" t="s">
        <v>57</v>
      </c>
      <c r="J513" s="74"/>
      <c r="K513" s="74"/>
      <c r="L513" s="74"/>
      <c r="M513" s="74" t="s">
        <v>38</v>
      </c>
      <c r="N513" s="74" t="s">
        <v>39</v>
      </c>
      <c r="O513" s="74" t="s">
        <v>40</v>
      </c>
      <c r="P513" s="75" t="s">
        <v>166</v>
      </c>
      <c r="Q513" s="77">
        <v>0</v>
      </c>
      <c r="R513" s="77">
        <v>1949505</v>
      </c>
      <c r="S513" s="77">
        <v>0</v>
      </c>
      <c r="T513" s="77">
        <v>1949505</v>
      </c>
      <c r="U513" s="77">
        <v>0</v>
      </c>
      <c r="V513" s="77">
        <v>1861725</v>
      </c>
      <c r="W513" s="77">
        <v>87780</v>
      </c>
      <c r="X513" s="77">
        <v>1861725</v>
      </c>
      <c r="Y513" s="77">
        <v>1861725</v>
      </c>
      <c r="Z513" s="77">
        <v>1861725</v>
      </c>
      <c r="AA513" s="77">
        <v>1861725</v>
      </c>
    </row>
    <row r="514" spans="1:27" ht="15" customHeight="1" x14ac:dyDescent="0.25">
      <c r="A514" s="74" t="s">
        <v>257</v>
      </c>
      <c r="B514" s="75" t="s">
        <v>258</v>
      </c>
      <c r="C514" s="76" t="s">
        <v>213</v>
      </c>
      <c r="D514" s="69" t="s">
        <v>263</v>
      </c>
      <c r="E514" s="74" t="s">
        <v>63</v>
      </c>
      <c r="F514" s="74" t="s">
        <v>37</v>
      </c>
      <c r="G514" s="74" t="s">
        <v>43</v>
      </c>
      <c r="H514" s="74" t="s">
        <v>57</v>
      </c>
      <c r="I514" s="74"/>
      <c r="J514" s="74"/>
      <c r="K514" s="74"/>
      <c r="L514" s="74"/>
      <c r="M514" s="74" t="s">
        <v>38</v>
      </c>
      <c r="N514" s="74" t="s">
        <v>39</v>
      </c>
      <c r="O514" s="74" t="s">
        <v>40</v>
      </c>
      <c r="P514" s="75" t="s">
        <v>168</v>
      </c>
      <c r="Q514" s="77">
        <v>0</v>
      </c>
      <c r="R514" s="77">
        <v>6769999</v>
      </c>
      <c r="S514" s="77">
        <v>443934</v>
      </c>
      <c r="T514" s="77">
        <v>6326065</v>
      </c>
      <c r="U514" s="77">
        <v>0</v>
      </c>
      <c r="V514" s="77">
        <v>6326065</v>
      </c>
      <c r="W514" s="77">
        <v>0</v>
      </c>
      <c r="X514" s="77">
        <v>6326065</v>
      </c>
      <c r="Y514" s="77">
        <v>6326065</v>
      </c>
      <c r="Z514" s="77">
        <v>6326065</v>
      </c>
      <c r="AA514" s="77">
        <v>6326065</v>
      </c>
    </row>
    <row r="515" spans="1:27" ht="15" customHeight="1" x14ac:dyDescent="0.25">
      <c r="A515" s="74" t="s">
        <v>259</v>
      </c>
      <c r="B515" s="75" t="s">
        <v>260</v>
      </c>
      <c r="C515" s="76" t="s">
        <v>183</v>
      </c>
      <c r="D515" s="69" t="s">
        <v>263</v>
      </c>
      <c r="E515" s="74" t="s">
        <v>37</v>
      </c>
      <c r="F515" s="74" t="s">
        <v>37</v>
      </c>
      <c r="G515" s="74" t="s">
        <v>37</v>
      </c>
      <c r="H515" s="74" t="s">
        <v>57</v>
      </c>
      <c r="I515" s="74" t="s">
        <v>57</v>
      </c>
      <c r="J515" s="74"/>
      <c r="K515" s="74"/>
      <c r="L515" s="74"/>
      <c r="M515" s="74" t="s">
        <v>38</v>
      </c>
      <c r="N515" s="74" t="s">
        <v>39</v>
      </c>
      <c r="O515" s="74" t="s">
        <v>40</v>
      </c>
      <c r="P515" s="75" t="s">
        <v>128</v>
      </c>
      <c r="Q515" s="77">
        <v>511341000</v>
      </c>
      <c r="R515" s="77">
        <v>0</v>
      </c>
      <c r="S515" s="77">
        <v>0</v>
      </c>
      <c r="T515" s="77">
        <v>511341000</v>
      </c>
      <c r="U515" s="77">
        <v>0</v>
      </c>
      <c r="V515" s="77">
        <v>289564137</v>
      </c>
      <c r="W515" s="77">
        <v>221776863</v>
      </c>
      <c r="X515" s="77">
        <v>289564137</v>
      </c>
      <c r="Y515" s="77">
        <v>289564137</v>
      </c>
      <c r="Z515" s="77">
        <v>289564137</v>
      </c>
      <c r="AA515" s="77">
        <v>289564137</v>
      </c>
    </row>
    <row r="516" spans="1:27" ht="15" customHeight="1" x14ac:dyDescent="0.25">
      <c r="A516" s="74" t="s">
        <v>259</v>
      </c>
      <c r="B516" s="75" t="s">
        <v>260</v>
      </c>
      <c r="C516" s="76" t="s">
        <v>185</v>
      </c>
      <c r="D516" s="69" t="s">
        <v>263</v>
      </c>
      <c r="E516" s="74" t="s">
        <v>37</v>
      </c>
      <c r="F516" s="74" t="s">
        <v>37</v>
      </c>
      <c r="G516" s="74" t="s">
        <v>37</v>
      </c>
      <c r="H516" s="74" t="s">
        <v>57</v>
      </c>
      <c r="I516" s="74" t="s">
        <v>131</v>
      </c>
      <c r="J516" s="74"/>
      <c r="K516" s="74"/>
      <c r="L516" s="74"/>
      <c r="M516" s="74" t="s">
        <v>38</v>
      </c>
      <c r="N516" s="74" t="s">
        <v>39</v>
      </c>
      <c r="O516" s="74" t="s">
        <v>40</v>
      </c>
      <c r="P516" s="75" t="s">
        <v>132</v>
      </c>
      <c r="Q516" s="77">
        <v>11592000</v>
      </c>
      <c r="R516" s="77">
        <v>0</v>
      </c>
      <c r="S516" s="77">
        <v>0</v>
      </c>
      <c r="T516" s="77">
        <v>11592000</v>
      </c>
      <c r="U516" s="77">
        <v>0</v>
      </c>
      <c r="V516" s="77">
        <v>7184958</v>
      </c>
      <c r="W516" s="77">
        <v>4407042</v>
      </c>
      <c r="X516" s="77">
        <v>7184958</v>
      </c>
      <c r="Y516" s="77">
        <v>7184958</v>
      </c>
      <c r="Z516" s="77">
        <v>7184958</v>
      </c>
      <c r="AA516" s="77">
        <v>7184958</v>
      </c>
    </row>
    <row r="517" spans="1:27" ht="15" customHeight="1" x14ac:dyDescent="0.25">
      <c r="A517" s="74" t="s">
        <v>259</v>
      </c>
      <c r="B517" s="75" t="s">
        <v>260</v>
      </c>
      <c r="C517" s="76" t="s">
        <v>186</v>
      </c>
      <c r="D517" s="69" t="s">
        <v>263</v>
      </c>
      <c r="E517" s="74" t="s">
        <v>37</v>
      </c>
      <c r="F517" s="74" t="s">
        <v>37</v>
      </c>
      <c r="G517" s="74" t="s">
        <v>37</v>
      </c>
      <c r="H517" s="74" t="s">
        <v>57</v>
      </c>
      <c r="I517" s="74" t="s">
        <v>133</v>
      </c>
      <c r="J517" s="74"/>
      <c r="K517" s="74"/>
      <c r="L517" s="74"/>
      <c r="M517" s="74" t="s">
        <v>38</v>
      </c>
      <c r="N517" s="74" t="s">
        <v>39</v>
      </c>
      <c r="O517" s="74" t="s">
        <v>40</v>
      </c>
      <c r="P517" s="75" t="s">
        <v>134</v>
      </c>
      <c r="Q517" s="77">
        <v>14794000</v>
      </c>
      <c r="R517" s="77">
        <v>0</v>
      </c>
      <c r="S517" s="77">
        <v>0</v>
      </c>
      <c r="T517" s="77">
        <v>14794000</v>
      </c>
      <c r="U517" s="77">
        <v>0</v>
      </c>
      <c r="V517" s="77">
        <v>10086549</v>
      </c>
      <c r="W517" s="77">
        <v>4707451</v>
      </c>
      <c r="X517" s="77">
        <v>10086549</v>
      </c>
      <c r="Y517" s="77">
        <v>10086549</v>
      </c>
      <c r="Z517" s="77">
        <v>10086549</v>
      </c>
      <c r="AA517" s="77">
        <v>10086549</v>
      </c>
    </row>
    <row r="518" spans="1:27" ht="15" customHeight="1" x14ac:dyDescent="0.25">
      <c r="A518" s="74" t="s">
        <v>259</v>
      </c>
      <c r="B518" s="75" t="s">
        <v>260</v>
      </c>
      <c r="C518" s="76" t="s">
        <v>187</v>
      </c>
      <c r="D518" s="69" t="s">
        <v>263</v>
      </c>
      <c r="E518" s="74" t="s">
        <v>37</v>
      </c>
      <c r="F518" s="74" t="s">
        <v>37</v>
      </c>
      <c r="G518" s="74" t="s">
        <v>37</v>
      </c>
      <c r="H518" s="74" t="s">
        <v>57</v>
      </c>
      <c r="I518" s="74" t="s">
        <v>135</v>
      </c>
      <c r="J518" s="74"/>
      <c r="K518" s="74"/>
      <c r="L518" s="74"/>
      <c r="M518" s="74" t="s">
        <v>38</v>
      </c>
      <c r="N518" s="74" t="s">
        <v>39</v>
      </c>
      <c r="O518" s="74" t="s">
        <v>40</v>
      </c>
      <c r="P518" s="75" t="s">
        <v>136</v>
      </c>
      <c r="Q518" s="77">
        <v>45545000</v>
      </c>
      <c r="R518" s="77">
        <v>10061236</v>
      </c>
      <c r="S518" s="77">
        <v>0</v>
      </c>
      <c r="T518" s="77">
        <v>55606236</v>
      </c>
      <c r="U518" s="77">
        <v>0</v>
      </c>
      <c r="V518" s="77">
        <v>55606236</v>
      </c>
      <c r="W518" s="77">
        <v>0</v>
      </c>
      <c r="X518" s="77">
        <v>55606236</v>
      </c>
      <c r="Y518" s="77">
        <v>55606236</v>
      </c>
      <c r="Z518" s="77">
        <v>55606236</v>
      </c>
      <c r="AA518" s="77">
        <v>55606236</v>
      </c>
    </row>
    <row r="519" spans="1:27" ht="15" customHeight="1" x14ac:dyDescent="0.25">
      <c r="A519" s="74" t="s">
        <v>259</v>
      </c>
      <c r="B519" s="75" t="s">
        <v>260</v>
      </c>
      <c r="C519" s="76" t="s">
        <v>188</v>
      </c>
      <c r="D519" s="69" t="s">
        <v>263</v>
      </c>
      <c r="E519" s="74" t="s">
        <v>37</v>
      </c>
      <c r="F519" s="74" t="s">
        <v>37</v>
      </c>
      <c r="G519" s="74" t="s">
        <v>37</v>
      </c>
      <c r="H519" s="74" t="s">
        <v>57</v>
      </c>
      <c r="I519" s="74" t="s">
        <v>137</v>
      </c>
      <c r="J519" s="74"/>
      <c r="K519" s="74"/>
      <c r="L519" s="74"/>
      <c r="M519" s="74" t="s">
        <v>38</v>
      </c>
      <c r="N519" s="74" t="s">
        <v>39</v>
      </c>
      <c r="O519" s="74" t="s">
        <v>40</v>
      </c>
      <c r="P519" s="75" t="s">
        <v>138</v>
      </c>
      <c r="Q519" s="77">
        <v>17712000</v>
      </c>
      <c r="R519" s="77">
        <v>0</v>
      </c>
      <c r="S519" s="77">
        <v>0</v>
      </c>
      <c r="T519" s="77">
        <v>17712000</v>
      </c>
      <c r="U519" s="77">
        <v>0</v>
      </c>
      <c r="V519" s="77">
        <v>11524854</v>
      </c>
      <c r="W519" s="77">
        <v>6187146</v>
      </c>
      <c r="X519" s="77">
        <v>11524854</v>
      </c>
      <c r="Y519" s="77">
        <v>11524854</v>
      </c>
      <c r="Z519" s="77">
        <v>11524854</v>
      </c>
      <c r="AA519" s="77">
        <v>11524854</v>
      </c>
    </row>
    <row r="520" spans="1:27" ht="15" customHeight="1" x14ac:dyDescent="0.25">
      <c r="A520" s="74" t="s">
        <v>259</v>
      </c>
      <c r="B520" s="75" t="s">
        <v>260</v>
      </c>
      <c r="C520" s="76" t="s">
        <v>189</v>
      </c>
      <c r="D520" s="69" t="s">
        <v>263</v>
      </c>
      <c r="E520" s="74" t="s">
        <v>37</v>
      </c>
      <c r="F520" s="74" t="s">
        <v>37</v>
      </c>
      <c r="G520" s="74" t="s">
        <v>37</v>
      </c>
      <c r="H520" s="74" t="s">
        <v>57</v>
      </c>
      <c r="I520" s="74" t="s">
        <v>140</v>
      </c>
      <c r="J520" s="74"/>
      <c r="K520" s="74"/>
      <c r="L520" s="74"/>
      <c r="M520" s="74" t="s">
        <v>38</v>
      </c>
      <c r="N520" s="74" t="s">
        <v>39</v>
      </c>
      <c r="O520" s="74" t="s">
        <v>40</v>
      </c>
      <c r="P520" s="75" t="s">
        <v>141</v>
      </c>
      <c r="Q520" s="77">
        <v>62796000</v>
      </c>
      <c r="R520" s="77">
        <v>0</v>
      </c>
      <c r="S520" s="77">
        <v>0</v>
      </c>
      <c r="T520" s="77">
        <v>62796000</v>
      </c>
      <c r="U520" s="77">
        <v>0</v>
      </c>
      <c r="V520" s="77">
        <v>1199811</v>
      </c>
      <c r="W520" s="77">
        <v>61596189</v>
      </c>
      <c r="X520" s="77">
        <v>1199811</v>
      </c>
      <c r="Y520" s="77">
        <v>1199811</v>
      </c>
      <c r="Z520" s="77">
        <v>1199811</v>
      </c>
      <c r="AA520" s="77">
        <v>1199811</v>
      </c>
    </row>
    <row r="521" spans="1:27" ht="15" customHeight="1" x14ac:dyDescent="0.25">
      <c r="A521" s="74" t="s">
        <v>259</v>
      </c>
      <c r="B521" s="75" t="s">
        <v>260</v>
      </c>
      <c r="C521" s="76" t="s">
        <v>190</v>
      </c>
      <c r="D521" s="69" t="s">
        <v>263</v>
      </c>
      <c r="E521" s="74" t="s">
        <v>37</v>
      </c>
      <c r="F521" s="74" t="s">
        <v>37</v>
      </c>
      <c r="G521" s="74" t="s">
        <v>37</v>
      </c>
      <c r="H521" s="74" t="s">
        <v>57</v>
      </c>
      <c r="I521" s="74" t="s">
        <v>142</v>
      </c>
      <c r="J521" s="74"/>
      <c r="K521" s="74"/>
      <c r="L521" s="74"/>
      <c r="M521" s="74" t="s">
        <v>38</v>
      </c>
      <c r="N521" s="74" t="s">
        <v>39</v>
      </c>
      <c r="O521" s="74" t="s">
        <v>40</v>
      </c>
      <c r="P521" s="75" t="s">
        <v>143</v>
      </c>
      <c r="Q521" s="77">
        <v>31970000</v>
      </c>
      <c r="R521" s="77">
        <v>0</v>
      </c>
      <c r="S521" s="77">
        <v>0</v>
      </c>
      <c r="T521" s="77">
        <v>31970000</v>
      </c>
      <c r="U521" s="77">
        <v>0</v>
      </c>
      <c r="V521" s="77">
        <v>16862936</v>
      </c>
      <c r="W521" s="77">
        <v>15107064</v>
      </c>
      <c r="X521" s="77">
        <v>16862936</v>
      </c>
      <c r="Y521" s="77">
        <v>16862936</v>
      </c>
      <c r="Z521" s="77">
        <v>16862936</v>
      </c>
      <c r="AA521" s="77">
        <v>16862936</v>
      </c>
    </row>
    <row r="522" spans="1:27" ht="15" customHeight="1" x14ac:dyDescent="0.25">
      <c r="A522" s="74" t="s">
        <v>259</v>
      </c>
      <c r="B522" s="75" t="s">
        <v>260</v>
      </c>
      <c r="C522" s="76" t="s">
        <v>191</v>
      </c>
      <c r="D522" s="69" t="s">
        <v>263</v>
      </c>
      <c r="E522" s="74" t="s">
        <v>37</v>
      </c>
      <c r="F522" s="74" t="s">
        <v>37</v>
      </c>
      <c r="G522" s="74" t="s">
        <v>43</v>
      </c>
      <c r="H522" s="74" t="s">
        <v>57</v>
      </c>
      <c r="I522" s="74"/>
      <c r="J522" s="74"/>
      <c r="K522" s="74"/>
      <c r="L522" s="74"/>
      <c r="M522" s="74" t="s">
        <v>38</v>
      </c>
      <c r="N522" s="74" t="s">
        <v>39</v>
      </c>
      <c r="O522" s="74" t="s">
        <v>40</v>
      </c>
      <c r="P522" s="75" t="s">
        <v>144</v>
      </c>
      <c r="Q522" s="77">
        <v>66898000</v>
      </c>
      <c r="R522" s="77">
        <v>0</v>
      </c>
      <c r="S522" s="77">
        <v>0</v>
      </c>
      <c r="T522" s="77">
        <v>66898000</v>
      </c>
      <c r="U522" s="77">
        <v>0</v>
      </c>
      <c r="V522" s="77">
        <v>34087400</v>
      </c>
      <c r="W522" s="77">
        <v>32810600</v>
      </c>
      <c r="X522" s="77">
        <v>34087400</v>
      </c>
      <c r="Y522" s="77">
        <v>34087400</v>
      </c>
      <c r="Z522" s="77">
        <v>34087400</v>
      </c>
      <c r="AA522" s="77">
        <v>34087400</v>
      </c>
    </row>
    <row r="523" spans="1:27" ht="15" customHeight="1" x14ac:dyDescent="0.25">
      <c r="A523" s="74" t="s">
        <v>259</v>
      </c>
      <c r="B523" s="75" t="s">
        <v>260</v>
      </c>
      <c r="C523" s="76" t="s">
        <v>192</v>
      </c>
      <c r="D523" s="69" t="s">
        <v>263</v>
      </c>
      <c r="E523" s="74" t="s">
        <v>37</v>
      </c>
      <c r="F523" s="74" t="s">
        <v>37</v>
      </c>
      <c r="G523" s="74" t="s">
        <v>43</v>
      </c>
      <c r="H523" s="74" t="s">
        <v>60</v>
      </c>
      <c r="I523" s="74"/>
      <c r="J523" s="74"/>
      <c r="K523" s="74"/>
      <c r="L523" s="74"/>
      <c r="M523" s="74" t="s">
        <v>38</v>
      </c>
      <c r="N523" s="74" t="s">
        <v>39</v>
      </c>
      <c r="O523" s="74" t="s">
        <v>40</v>
      </c>
      <c r="P523" s="75" t="s">
        <v>145</v>
      </c>
      <c r="Q523" s="77">
        <v>45853000</v>
      </c>
      <c r="R523" s="77">
        <v>0</v>
      </c>
      <c r="S523" s="77">
        <v>0</v>
      </c>
      <c r="T523" s="77">
        <v>45853000</v>
      </c>
      <c r="U523" s="77">
        <v>0</v>
      </c>
      <c r="V523" s="77">
        <v>27734600</v>
      </c>
      <c r="W523" s="77">
        <v>18118400</v>
      </c>
      <c r="X523" s="77">
        <v>27734600</v>
      </c>
      <c r="Y523" s="77">
        <v>27734600</v>
      </c>
      <c r="Z523" s="77">
        <v>27734600</v>
      </c>
      <c r="AA523" s="77">
        <v>27734600</v>
      </c>
    </row>
    <row r="524" spans="1:27" ht="15" customHeight="1" x14ac:dyDescent="0.25">
      <c r="A524" s="74" t="s">
        <v>259</v>
      </c>
      <c r="B524" s="75" t="s">
        <v>260</v>
      </c>
      <c r="C524" s="76" t="s">
        <v>193</v>
      </c>
      <c r="D524" s="69" t="s">
        <v>263</v>
      </c>
      <c r="E524" s="74" t="s">
        <v>37</v>
      </c>
      <c r="F524" s="74" t="s">
        <v>37</v>
      </c>
      <c r="G524" s="74" t="s">
        <v>43</v>
      </c>
      <c r="H524" s="74" t="s">
        <v>131</v>
      </c>
      <c r="I524" s="74"/>
      <c r="J524" s="74"/>
      <c r="K524" s="74"/>
      <c r="L524" s="74"/>
      <c r="M524" s="74" t="s">
        <v>38</v>
      </c>
      <c r="N524" s="74" t="s">
        <v>39</v>
      </c>
      <c r="O524" s="74" t="s">
        <v>40</v>
      </c>
      <c r="P524" s="75" t="s">
        <v>146</v>
      </c>
      <c r="Q524" s="77">
        <v>29369000</v>
      </c>
      <c r="R524" s="77">
        <v>0</v>
      </c>
      <c r="S524" s="77">
        <v>0</v>
      </c>
      <c r="T524" s="77">
        <v>29369000</v>
      </c>
      <c r="U524" s="77">
        <v>0</v>
      </c>
      <c r="V524" s="77">
        <v>16491000</v>
      </c>
      <c r="W524" s="77">
        <v>12878000</v>
      </c>
      <c r="X524" s="77">
        <v>16491000</v>
      </c>
      <c r="Y524" s="77">
        <v>16491000</v>
      </c>
      <c r="Z524" s="77">
        <v>16491000</v>
      </c>
      <c r="AA524" s="77">
        <v>16491000</v>
      </c>
    </row>
    <row r="525" spans="1:27" ht="15" customHeight="1" x14ac:dyDescent="0.25">
      <c r="A525" s="74" t="s">
        <v>259</v>
      </c>
      <c r="B525" s="75" t="s">
        <v>260</v>
      </c>
      <c r="C525" s="76" t="s">
        <v>194</v>
      </c>
      <c r="D525" s="69" t="s">
        <v>263</v>
      </c>
      <c r="E525" s="74" t="s">
        <v>37</v>
      </c>
      <c r="F525" s="74" t="s">
        <v>37</v>
      </c>
      <c r="G525" s="74" t="s">
        <v>43</v>
      </c>
      <c r="H525" s="74" t="s">
        <v>133</v>
      </c>
      <c r="I525" s="74"/>
      <c r="J525" s="74"/>
      <c r="K525" s="74"/>
      <c r="L525" s="74"/>
      <c r="M525" s="74" t="s">
        <v>38</v>
      </c>
      <c r="N525" s="74" t="s">
        <v>39</v>
      </c>
      <c r="O525" s="74" t="s">
        <v>40</v>
      </c>
      <c r="P525" s="75" t="s">
        <v>147</v>
      </c>
      <c r="Q525" s="77">
        <v>5798000</v>
      </c>
      <c r="R525" s="77">
        <v>0</v>
      </c>
      <c r="S525" s="77">
        <v>0</v>
      </c>
      <c r="T525" s="77">
        <v>5798000</v>
      </c>
      <c r="U525" s="77">
        <v>0</v>
      </c>
      <c r="V525" s="77">
        <v>4163300</v>
      </c>
      <c r="W525" s="77">
        <v>1634700</v>
      </c>
      <c r="X525" s="77">
        <v>4163300</v>
      </c>
      <c r="Y525" s="77">
        <v>4163300</v>
      </c>
      <c r="Z525" s="77">
        <v>4163300</v>
      </c>
      <c r="AA525" s="77">
        <v>4163300</v>
      </c>
    </row>
    <row r="526" spans="1:27" ht="15" customHeight="1" x14ac:dyDescent="0.25">
      <c r="A526" s="74" t="s">
        <v>259</v>
      </c>
      <c r="B526" s="75" t="s">
        <v>260</v>
      </c>
      <c r="C526" s="76" t="s">
        <v>195</v>
      </c>
      <c r="D526" s="69" t="s">
        <v>263</v>
      </c>
      <c r="E526" s="74" t="s">
        <v>37</v>
      </c>
      <c r="F526" s="74" t="s">
        <v>37</v>
      </c>
      <c r="G526" s="74" t="s">
        <v>43</v>
      </c>
      <c r="H526" s="74" t="s">
        <v>135</v>
      </c>
      <c r="I526" s="74"/>
      <c r="J526" s="74"/>
      <c r="K526" s="74"/>
      <c r="L526" s="74"/>
      <c r="M526" s="74" t="s">
        <v>38</v>
      </c>
      <c r="N526" s="74" t="s">
        <v>39</v>
      </c>
      <c r="O526" s="74" t="s">
        <v>40</v>
      </c>
      <c r="P526" s="75" t="s">
        <v>148</v>
      </c>
      <c r="Q526" s="77">
        <v>22032000</v>
      </c>
      <c r="R526" s="77">
        <v>0</v>
      </c>
      <c r="S526" s="77">
        <v>0</v>
      </c>
      <c r="T526" s="77">
        <v>22032000</v>
      </c>
      <c r="U526" s="77">
        <v>0</v>
      </c>
      <c r="V526" s="77">
        <v>12371900</v>
      </c>
      <c r="W526" s="77">
        <v>9660100</v>
      </c>
      <c r="X526" s="77">
        <v>12371900</v>
      </c>
      <c r="Y526" s="77">
        <v>12371900</v>
      </c>
      <c r="Z526" s="77">
        <v>12371900</v>
      </c>
      <c r="AA526" s="77">
        <v>12371900</v>
      </c>
    </row>
    <row r="527" spans="1:27" ht="15" customHeight="1" x14ac:dyDescent="0.25">
      <c r="A527" s="74" t="s">
        <v>259</v>
      </c>
      <c r="B527" s="75" t="s">
        <v>260</v>
      </c>
      <c r="C527" s="76" t="s">
        <v>196</v>
      </c>
      <c r="D527" s="69" t="s">
        <v>263</v>
      </c>
      <c r="E527" s="74" t="s">
        <v>37</v>
      </c>
      <c r="F527" s="74" t="s">
        <v>37</v>
      </c>
      <c r="G527" s="74" t="s">
        <v>43</v>
      </c>
      <c r="H527" s="74" t="s">
        <v>137</v>
      </c>
      <c r="I527" s="74"/>
      <c r="J527" s="74"/>
      <c r="K527" s="74"/>
      <c r="L527" s="74"/>
      <c r="M527" s="74" t="s">
        <v>38</v>
      </c>
      <c r="N527" s="74" t="s">
        <v>39</v>
      </c>
      <c r="O527" s="74" t="s">
        <v>40</v>
      </c>
      <c r="P527" s="75" t="s">
        <v>149</v>
      </c>
      <c r="Q527" s="77">
        <v>14691000</v>
      </c>
      <c r="R527" s="77">
        <v>0</v>
      </c>
      <c r="S527" s="77">
        <v>0</v>
      </c>
      <c r="T527" s="77">
        <v>14691000</v>
      </c>
      <c r="U527" s="77">
        <v>0</v>
      </c>
      <c r="V527" s="77">
        <v>8248700</v>
      </c>
      <c r="W527" s="77">
        <v>6442300</v>
      </c>
      <c r="X527" s="77">
        <v>8248700</v>
      </c>
      <c r="Y527" s="77">
        <v>8248700</v>
      </c>
      <c r="Z527" s="77">
        <v>8248700</v>
      </c>
      <c r="AA527" s="77">
        <v>8248700</v>
      </c>
    </row>
    <row r="528" spans="1:27" ht="15" customHeight="1" x14ac:dyDescent="0.25">
      <c r="A528" s="74" t="s">
        <v>259</v>
      </c>
      <c r="B528" s="75" t="s">
        <v>260</v>
      </c>
      <c r="C528" s="76" t="s">
        <v>197</v>
      </c>
      <c r="D528" s="69" t="s">
        <v>263</v>
      </c>
      <c r="E528" s="74" t="s">
        <v>37</v>
      </c>
      <c r="F528" s="74" t="s">
        <v>37</v>
      </c>
      <c r="G528" s="74" t="s">
        <v>46</v>
      </c>
      <c r="H528" s="74" t="s">
        <v>57</v>
      </c>
      <c r="I528" s="74" t="s">
        <v>57</v>
      </c>
      <c r="J528" s="74"/>
      <c r="K528" s="74"/>
      <c r="L528" s="74"/>
      <c r="M528" s="74" t="s">
        <v>38</v>
      </c>
      <c r="N528" s="74" t="s">
        <v>39</v>
      </c>
      <c r="O528" s="74" t="s">
        <v>40</v>
      </c>
      <c r="P528" s="75" t="s">
        <v>150</v>
      </c>
      <c r="Q528" s="77">
        <v>18122580</v>
      </c>
      <c r="R528" s="77">
        <v>0</v>
      </c>
      <c r="S528" s="77">
        <v>0</v>
      </c>
      <c r="T528" s="77">
        <v>18122580</v>
      </c>
      <c r="U528" s="77">
        <v>0</v>
      </c>
      <c r="V528" s="77">
        <v>12480686</v>
      </c>
      <c r="W528" s="77">
        <v>5641894</v>
      </c>
      <c r="X528" s="77">
        <v>12480686</v>
      </c>
      <c r="Y528" s="77">
        <v>12480686</v>
      </c>
      <c r="Z528" s="77">
        <v>12480686</v>
      </c>
      <c r="AA528" s="77">
        <v>12480686</v>
      </c>
    </row>
    <row r="529" spans="1:27" ht="15" customHeight="1" x14ac:dyDescent="0.25">
      <c r="A529" s="74" t="s">
        <v>259</v>
      </c>
      <c r="B529" s="75" t="s">
        <v>260</v>
      </c>
      <c r="C529" s="76" t="s">
        <v>198</v>
      </c>
      <c r="D529" s="69" t="s">
        <v>263</v>
      </c>
      <c r="E529" s="74" t="s">
        <v>37</v>
      </c>
      <c r="F529" s="74" t="s">
        <v>37</v>
      </c>
      <c r="G529" s="74" t="s">
        <v>46</v>
      </c>
      <c r="H529" s="74" t="s">
        <v>57</v>
      </c>
      <c r="I529" s="74" t="s">
        <v>60</v>
      </c>
      <c r="J529" s="74"/>
      <c r="K529" s="74"/>
      <c r="L529" s="74"/>
      <c r="M529" s="74" t="s">
        <v>38</v>
      </c>
      <c r="N529" s="74" t="s">
        <v>39</v>
      </c>
      <c r="O529" s="74" t="s">
        <v>40</v>
      </c>
      <c r="P529" s="75" t="s">
        <v>151</v>
      </c>
      <c r="Q529" s="77">
        <v>0</v>
      </c>
      <c r="R529" s="77">
        <v>7098195</v>
      </c>
      <c r="S529" s="77">
        <v>0</v>
      </c>
      <c r="T529" s="77">
        <v>7098195</v>
      </c>
      <c r="U529" s="77">
        <v>0</v>
      </c>
      <c r="V529" s="77">
        <v>7098195</v>
      </c>
      <c r="W529" s="77">
        <v>0</v>
      </c>
      <c r="X529" s="77">
        <v>7098195</v>
      </c>
      <c r="Y529" s="77">
        <v>7098195</v>
      </c>
      <c r="Z529" s="77">
        <v>7098195</v>
      </c>
      <c r="AA529" s="77">
        <v>7098195</v>
      </c>
    </row>
    <row r="530" spans="1:27" ht="15" customHeight="1" x14ac:dyDescent="0.25">
      <c r="A530" s="74" t="s">
        <v>259</v>
      </c>
      <c r="B530" s="75" t="s">
        <v>260</v>
      </c>
      <c r="C530" s="76" t="s">
        <v>199</v>
      </c>
      <c r="D530" s="69" t="s">
        <v>263</v>
      </c>
      <c r="E530" s="74" t="s">
        <v>37</v>
      </c>
      <c r="F530" s="74" t="s">
        <v>37</v>
      </c>
      <c r="G530" s="74" t="s">
        <v>46</v>
      </c>
      <c r="H530" s="74" t="s">
        <v>57</v>
      </c>
      <c r="I530" s="74" t="s">
        <v>129</v>
      </c>
      <c r="J530" s="74"/>
      <c r="K530" s="74"/>
      <c r="L530" s="74"/>
      <c r="M530" s="74" t="s">
        <v>38</v>
      </c>
      <c r="N530" s="74" t="s">
        <v>39</v>
      </c>
      <c r="O530" s="74" t="s">
        <v>40</v>
      </c>
      <c r="P530" s="75" t="s">
        <v>152</v>
      </c>
      <c r="Q530" s="77">
        <v>1685880</v>
      </c>
      <c r="R530" s="77">
        <v>0</v>
      </c>
      <c r="S530" s="77">
        <v>0</v>
      </c>
      <c r="T530" s="77">
        <v>1685880</v>
      </c>
      <c r="U530" s="77">
        <v>0</v>
      </c>
      <c r="V530" s="77">
        <v>1583453</v>
      </c>
      <c r="W530" s="77">
        <v>102427</v>
      </c>
      <c r="X530" s="77">
        <v>1583453</v>
      </c>
      <c r="Y530" s="77">
        <v>1583453</v>
      </c>
      <c r="Z530" s="77">
        <v>1583453</v>
      </c>
      <c r="AA530" s="77">
        <v>1583453</v>
      </c>
    </row>
    <row r="531" spans="1:27" ht="15" customHeight="1" x14ac:dyDescent="0.25">
      <c r="A531" s="74" t="s">
        <v>259</v>
      </c>
      <c r="B531" s="75" t="s">
        <v>260</v>
      </c>
      <c r="C531" s="76" t="s">
        <v>200</v>
      </c>
      <c r="D531" s="69" t="s">
        <v>263</v>
      </c>
      <c r="E531" s="74" t="s">
        <v>37</v>
      </c>
      <c r="F531" s="74" t="s">
        <v>37</v>
      </c>
      <c r="G531" s="74" t="s">
        <v>46</v>
      </c>
      <c r="H531" s="74" t="s">
        <v>60</v>
      </c>
      <c r="I531" s="74"/>
      <c r="J531" s="74"/>
      <c r="K531" s="74"/>
      <c r="L531" s="74"/>
      <c r="M531" s="74" t="s">
        <v>38</v>
      </c>
      <c r="N531" s="74" t="s">
        <v>39</v>
      </c>
      <c r="O531" s="74" t="s">
        <v>40</v>
      </c>
      <c r="P531" s="75" t="s">
        <v>153</v>
      </c>
      <c r="Q531" s="77">
        <v>16936290</v>
      </c>
      <c r="R531" s="77">
        <v>0</v>
      </c>
      <c r="S531" s="77">
        <v>0</v>
      </c>
      <c r="T531" s="77">
        <v>16936290</v>
      </c>
      <c r="U531" s="77">
        <v>0</v>
      </c>
      <c r="V531" s="77">
        <v>14129802</v>
      </c>
      <c r="W531" s="77">
        <v>2806488</v>
      </c>
      <c r="X531" s="77">
        <v>14129802</v>
      </c>
      <c r="Y531" s="77">
        <v>14129802</v>
      </c>
      <c r="Z531" s="77">
        <v>14129802</v>
      </c>
      <c r="AA531" s="77">
        <v>14129802</v>
      </c>
    </row>
    <row r="532" spans="1:27" ht="15" customHeight="1" x14ac:dyDescent="0.25">
      <c r="A532" s="74" t="s">
        <v>259</v>
      </c>
      <c r="B532" s="75" t="s">
        <v>260</v>
      </c>
      <c r="C532" s="76" t="s">
        <v>204</v>
      </c>
      <c r="D532" s="69" t="s">
        <v>263</v>
      </c>
      <c r="E532" s="74" t="s">
        <v>43</v>
      </c>
      <c r="F532" s="74" t="s">
        <v>43</v>
      </c>
      <c r="G532" s="74" t="s">
        <v>43</v>
      </c>
      <c r="H532" s="74" t="s">
        <v>135</v>
      </c>
      <c r="I532" s="74" t="s">
        <v>131</v>
      </c>
      <c r="J532" s="74"/>
      <c r="K532" s="74"/>
      <c r="L532" s="74"/>
      <c r="M532" s="74" t="s">
        <v>38</v>
      </c>
      <c r="N532" s="74" t="s">
        <v>39</v>
      </c>
      <c r="O532" s="74" t="s">
        <v>40</v>
      </c>
      <c r="P532" s="75" t="s">
        <v>158</v>
      </c>
      <c r="Q532" s="77">
        <v>0</v>
      </c>
      <c r="R532" s="77">
        <v>70000</v>
      </c>
      <c r="S532" s="77">
        <v>0</v>
      </c>
      <c r="T532" s="77">
        <v>70000</v>
      </c>
      <c r="U532" s="77">
        <v>0</v>
      </c>
      <c r="V532" s="77">
        <v>0</v>
      </c>
      <c r="W532" s="77">
        <v>70000</v>
      </c>
      <c r="X532" s="77">
        <v>0</v>
      </c>
      <c r="Y532" s="77">
        <v>0</v>
      </c>
      <c r="Z532" s="77">
        <v>0</v>
      </c>
      <c r="AA532" s="77">
        <v>0</v>
      </c>
    </row>
    <row r="533" spans="1:27" ht="15" customHeight="1" x14ac:dyDescent="0.25">
      <c r="A533" s="74" t="s">
        <v>259</v>
      </c>
      <c r="B533" s="75" t="s">
        <v>260</v>
      </c>
      <c r="C533" s="76" t="s">
        <v>205</v>
      </c>
      <c r="D533" s="69" t="s">
        <v>263</v>
      </c>
      <c r="E533" s="74" t="s">
        <v>43</v>
      </c>
      <c r="F533" s="74" t="s">
        <v>43</v>
      </c>
      <c r="G533" s="74" t="s">
        <v>43</v>
      </c>
      <c r="H533" s="74" t="s">
        <v>135</v>
      </c>
      <c r="I533" s="74" t="s">
        <v>140</v>
      </c>
      <c r="J533" s="74"/>
      <c r="K533" s="74"/>
      <c r="L533" s="74"/>
      <c r="M533" s="74" t="s">
        <v>38</v>
      </c>
      <c r="N533" s="74" t="s">
        <v>39</v>
      </c>
      <c r="O533" s="74" t="s">
        <v>40</v>
      </c>
      <c r="P533" s="75" t="s">
        <v>159</v>
      </c>
      <c r="Q533" s="77">
        <v>21000000</v>
      </c>
      <c r="R533" s="77">
        <v>0</v>
      </c>
      <c r="S533" s="77">
        <v>0</v>
      </c>
      <c r="T533" s="77">
        <v>21000000</v>
      </c>
      <c r="U533" s="77">
        <v>0</v>
      </c>
      <c r="V533" s="77">
        <v>21000000</v>
      </c>
      <c r="W533" s="77">
        <v>0</v>
      </c>
      <c r="X533" s="77">
        <v>9183175</v>
      </c>
      <c r="Y533" s="77">
        <v>9183175</v>
      </c>
      <c r="Z533" s="77">
        <v>9183175</v>
      </c>
      <c r="AA533" s="77">
        <v>9183175</v>
      </c>
    </row>
    <row r="534" spans="1:27" ht="15" customHeight="1" x14ac:dyDescent="0.25">
      <c r="A534" s="74" t="s">
        <v>259</v>
      </c>
      <c r="B534" s="75" t="s">
        <v>260</v>
      </c>
      <c r="C534" s="76" t="s">
        <v>206</v>
      </c>
      <c r="D534" s="69" t="s">
        <v>263</v>
      </c>
      <c r="E534" s="74" t="s">
        <v>43</v>
      </c>
      <c r="F534" s="74" t="s">
        <v>43</v>
      </c>
      <c r="G534" s="74" t="s">
        <v>43</v>
      </c>
      <c r="H534" s="74" t="s">
        <v>137</v>
      </c>
      <c r="I534" s="74" t="s">
        <v>57</v>
      </c>
      <c r="J534" s="74"/>
      <c r="K534" s="74"/>
      <c r="L534" s="74"/>
      <c r="M534" s="74" t="s">
        <v>38</v>
      </c>
      <c r="N534" s="74" t="s">
        <v>39</v>
      </c>
      <c r="O534" s="74" t="s">
        <v>40</v>
      </c>
      <c r="P534" s="75" t="s">
        <v>160</v>
      </c>
      <c r="Q534" s="77">
        <v>2100000</v>
      </c>
      <c r="R534" s="77">
        <v>0</v>
      </c>
      <c r="S534" s="77">
        <v>2100000</v>
      </c>
      <c r="T534" s="77">
        <v>0</v>
      </c>
      <c r="U534" s="77">
        <v>0</v>
      </c>
      <c r="V534" s="77">
        <v>0</v>
      </c>
      <c r="W534" s="77">
        <v>0</v>
      </c>
      <c r="X534" s="77">
        <v>0</v>
      </c>
      <c r="Y534" s="77">
        <v>0</v>
      </c>
      <c r="Z534" s="77">
        <v>0</v>
      </c>
      <c r="AA534" s="77">
        <v>0</v>
      </c>
    </row>
    <row r="535" spans="1:27" ht="15" customHeight="1" x14ac:dyDescent="0.25">
      <c r="A535" s="74" t="s">
        <v>259</v>
      </c>
      <c r="B535" s="75" t="s">
        <v>260</v>
      </c>
      <c r="C535" s="76" t="s">
        <v>109</v>
      </c>
      <c r="D535" s="69" t="s">
        <v>263</v>
      </c>
      <c r="E535" s="74" t="s">
        <v>43</v>
      </c>
      <c r="F535" s="74" t="s">
        <v>43</v>
      </c>
      <c r="G535" s="74" t="s">
        <v>43</v>
      </c>
      <c r="H535" s="74" t="s">
        <v>137</v>
      </c>
      <c r="I535" s="74" t="s">
        <v>60</v>
      </c>
      <c r="J535" s="74"/>
      <c r="K535" s="74"/>
      <c r="L535" s="74"/>
      <c r="M535" s="74" t="s">
        <v>38</v>
      </c>
      <c r="N535" s="74" t="s">
        <v>39</v>
      </c>
      <c r="O535" s="74" t="s">
        <v>40</v>
      </c>
      <c r="P535" s="75" t="s">
        <v>161</v>
      </c>
      <c r="Q535" s="77">
        <v>0</v>
      </c>
      <c r="R535" s="77">
        <v>2100000</v>
      </c>
      <c r="S535" s="77">
        <v>0</v>
      </c>
      <c r="T535" s="77">
        <v>2100000</v>
      </c>
      <c r="U535" s="77">
        <v>0</v>
      </c>
      <c r="V535" s="77">
        <v>2100000</v>
      </c>
      <c r="W535" s="77">
        <v>0</v>
      </c>
      <c r="X535" s="77">
        <v>2100000</v>
      </c>
      <c r="Y535" s="77">
        <v>0</v>
      </c>
      <c r="Z535" s="77">
        <v>0</v>
      </c>
      <c r="AA535" s="77">
        <v>0</v>
      </c>
    </row>
    <row r="536" spans="1:27" ht="15" customHeight="1" x14ac:dyDescent="0.25">
      <c r="A536" s="74" t="s">
        <v>259</v>
      </c>
      <c r="B536" s="75" t="s">
        <v>260</v>
      </c>
      <c r="C536" s="76" t="s">
        <v>208</v>
      </c>
      <c r="D536" s="69" t="s">
        <v>263</v>
      </c>
      <c r="E536" s="74" t="s">
        <v>43</v>
      </c>
      <c r="F536" s="74" t="s">
        <v>43</v>
      </c>
      <c r="G536" s="74" t="s">
        <v>43</v>
      </c>
      <c r="H536" s="74" t="s">
        <v>139</v>
      </c>
      <c r="I536" s="74" t="s">
        <v>131</v>
      </c>
      <c r="J536" s="74"/>
      <c r="K536" s="74"/>
      <c r="L536" s="74"/>
      <c r="M536" s="74" t="s">
        <v>38</v>
      </c>
      <c r="N536" s="74" t="s">
        <v>39</v>
      </c>
      <c r="O536" s="74" t="s">
        <v>40</v>
      </c>
      <c r="P536" s="75" t="s">
        <v>163</v>
      </c>
      <c r="Q536" s="77">
        <v>2000000</v>
      </c>
      <c r="R536" s="77">
        <v>0</v>
      </c>
      <c r="S536" s="77">
        <v>0</v>
      </c>
      <c r="T536" s="77">
        <v>2000000</v>
      </c>
      <c r="U536" s="77">
        <v>0</v>
      </c>
      <c r="V536" s="77">
        <v>2000000</v>
      </c>
      <c r="W536" s="77">
        <v>0</v>
      </c>
      <c r="X536" s="77">
        <v>928200</v>
      </c>
      <c r="Y536" s="77">
        <v>928200</v>
      </c>
      <c r="Z536" s="77">
        <v>928200</v>
      </c>
      <c r="AA536" s="77">
        <v>928200</v>
      </c>
    </row>
    <row r="537" spans="1:27" ht="15" customHeight="1" x14ac:dyDescent="0.25">
      <c r="A537" s="74" t="s">
        <v>259</v>
      </c>
      <c r="B537" s="75" t="s">
        <v>260</v>
      </c>
      <c r="C537" s="76" t="s">
        <v>209</v>
      </c>
      <c r="D537" s="69" t="s">
        <v>263</v>
      </c>
      <c r="E537" s="74" t="s">
        <v>43</v>
      </c>
      <c r="F537" s="74" t="s">
        <v>43</v>
      </c>
      <c r="G537" s="74" t="s">
        <v>43</v>
      </c>
      <c r="H537" s="74" t="s">
        <v>140</v>
      </c>
      <c r="I537" s="74" t="s">
        <v>131</v>
      </c>
      <c r="J537" s="74"/>
      <c r="K537" s="74"/>
      <c r="L537" s="74"/>
      <c r="M537" s="74" t="s">
        <v>38</v>
      </c>
      <c r="N537" s="74" t="s">
        <v>39</v>
      </c>
      <c r="O537" s="74" t="s">
        <v>40</v>
      </c>
      <c r="P537" s="75" t="s">
        <v>164</v>
      </c>
      <c r="Q537" s="77">
        <v>800000</v>
      </c>
      <c r="R537" s="77">
        <v>0</v>
      </c>
      <c r="S537" s="77">
        <v>0</v>
      </c>
      <c r="T537" s="77">
        <v>800000</v>
      </c>
      <c r="U537" s="77">
        <v>0</v>
      </c>
      <c r="V537" s="77">
        <v>800000</v>
      </c>
      <c r="W537" s="77">
        <v>0</v>
      </c>
      <c r="X537" s="77">
        <v>365626</v>
      </c>
      <c r="Y537" s="77">
        <v>365626</v>
      </c>
      <c r="Z537" s="77">
        <v>365626</v>
      </c>
      <c r="AA537" s="77">
        <v>365626</v>
      </c>
    </row>
    <row r="538" spans="1:27" ht="15" customHeight="1" x14ac:dyDescent="0.25">
      <c r="A538" s="74" t="s">
        <v>259</v>
      </c>
      <c r="B538" s="75" t="s">
        <v>260</v>
      </c>
      <c r="C538" s="76" t="s">
        <v>210</v>
      </c>
      <c r="D538" s="69" t="s">
        <v>263</v>
      </c>
      <c r="E538" s="74" t="s">
        <v>43</v>
      </c>
      <c r="F538" s="74" t="s">
        <v>43</v>
      </c>
      <c r="G538" s="74" t="s">
        <v>43</v>
      </c>
      <c r="H538" s="74" t="s">
        <v>142</v>
      </c>
      <c r="I538" s="74"/>
      <c r="J538" s="74"/>
      <c r="K538" s="74"/>
      <c r="L538" s="74"/>
      <c r="M538" s="74" t="s">
        <v>38</v>
      </c>
      <c r="N538" s="74" t="s">
        <v>39</v>
      </c>
      <c r="O538" s="74" t="s">
        <v>40</v>
      </c>
      <c r="P538" s="75" t="s">
        <v>165</v>
      </c>
      <c r="Q538" s="77">
        <v>0</v>
      </c>
      <c r="R538" s="77">
        <v>258320</v>
      </c>
      <c r="S538" s="77">
        <v>0</v>
      </c>
      <c r="T538" s="77">
        <v>258320</v>
      </c>
      <c r="U538" s="77">
        <v>0</v>
      </c>
      <c r="V538" s="77">
        <v>258320</v>
      </c>
      <c r="W538" s="77">
        <v>0</v>
      </c>
      <c r="X538" s="77">
        <v>258320</v>
      </c>
      <c r="Y538" s="77">
        <v>258320</v>
      </c>
      <c r="Z538" s="77">
        <v>258320</v>
      </c>
      <c r="AA538" s="77">
        <v>258320</v>
      </c>
    </row>
    <row r="539" spans="1:27" ht="15" customHeight="1" x14ac:dyDescent="0.25">
      <c r="A539" s="74" t="s">
        <v>259</v>
      </c>
      <c r="B539" s="75" t="s">
        <v>260</v>
      </c>
      <c r="C539" s="76" t="s">
        <v>211</v>
      </c>
      <c r="D539" s="69" t="s">
        <v>263</v>
      </c>
      <c r="E539" s="74" t="s">
        <v>46</v>
      </c>
      <c r="F539" s="74" t="s">
        <v>53</v>
      </c>
      <c r="G539" s="74" t="s">
        <v>43</v>
      </c>
      <c r="H539" s="74" t="s">
        <v>54</v>
      </c>
      <c r="I539" s="74" t="s">
        <v>57</v>
      </c>
      <c r="J539" s="74"/>
      <c r="K539" s="74"/>
      <c r="L539" s="74"/>
      <c r="M539" s="74" t="s">
        <v>38</v>
      </c>
      <c r="N539" s="74" t="s">
        <v>39</v>
      </c>
      <c r="O539" s="74" t="s">
        <v>40</v>
      </c>
      <c r="P539" s="75" t="s">
        <v>166</v>
      </c>
      <c r="Q539" s="77">
        <v>0</v>
      </c>
      <c r="R539" s="77">
        <v>934611</v>
      </c>
      <c r="S539" s="77">
        <v>0</v>
      </c>
      <c r="T539" s="77">
        <v>934611</v>
      </c>
      <c r="U539" s="77">
        <v>0</v>
      </c>
      <c r="V539" s="77">
        <v>913741</v>
      </c>
      <c r="W539" s="77">
        <v>20870</v>
      </c>
      <c r="X539" s="77">
        <v>913741</v>
      </c>
      <c r="Y539" s="77">
        <v>913741</v>
      </c>
      <c r="Z539" s="77">
        <v>913741</v>
      </c>
      <c r="AA539" s="77">
        <v>913741</v>
      </c>
    </row>
    <row r="540" spans="1:27" ht="15" customHeight="1" x14ac:dyDescent="0.25">
      <c r="A540" s="74" t="s">
        <v>259</v>
      </c>
      <c r="B540" s="75" t="s">
        <v>260</v>
      </c>
      <c r="C540" s="76" t="s">
        <v>213</v>
      </c>
      <c r="D540" s="69" t="s">
        <v>263</v>
      </c>
      <c r="E540" s="74" t="s">
        <v>63</v>
      </c>
      <c r="F540" s="74" t="s">
        <v>37</v>
      </c>
      <c r="G540" s="74" t="s">
        <v>43</v>
      </c>
      <c r="H540" s="74" t="s">
        <v>57</v>
      </c>
      <c r="I540" s="74"/>
      <c r="J540" s="74"/>
      <c r="K540" s="74"/>
      <c r="L540" s="74"/>
      <c r="M540" s="74" t="s">
        <v>38</v>
      </c>
      <c r="N540" s="74" t="s">
        <v>39</v>
      </c>
      <c r="O540" s="74" t="s">
        <v>40</v>
      </c>
      <c r="P540" s="75" t="s">
        <v>168</v>
      </c>
      <c r="Q540" s="77">
        <v>0</v>
      </c>
      <c r="R540" s="77">
        <v>11829000</v>
      </c>
      <c r="S540" s="77">
        <v>0</v>
      </c>
      <c r="T540" s="77">
        <v>11829000</v>
      </c>
      <c r="U540" s="77">
        <v>0</v>
      </c>
      <c r="V540" s="77">
        <v>11829000</v>
      </c>
      <c r="W540" s="77">
        <v>0</v>
      </c>
      <c r="X540" s="77">
        <v>11829000</v>
      </c>
      <c r="Y540" s="77">
        <v>11829000</v>
      </c>
      <c r="Z540" s="77">
        <v>11829000</v>
      </c>
      <c r="AA540" s="77">
        <v>11829000</v>
      </c>
    </row>
    <row r="541" spans="1:27" ht="15" customHeight="1" x14ac:dyDescent="0.25">
      <c r="A541" s="74" t="s">
        <v>259</v>
      </c>
      <c r="B541" s="75" t="s">
        <v>260</v>
      </c>
      <c r="C541" s="76" t="s">
        <v>214</v>
      </c>
      <c r="D541" s="69" t="s">
        <v>263</v>
      </c>
      <c r="E541" s="74" t="s">
        <v>63</v>
      </c>
      <c r="F541" s="74" t="s">
        <v>37</v>
      </c>
      <c r="G541" s="74" t="s">
        <v>43</v>
      </c>
      <c r="H541" s="74" t="s">
        <v>129</v>
      </c>
      <c r="I541" s="74"/>
      <c r="J541" s="74"/>
      <c r="K541" s="74"/>
      <c r="L541" s="74"/>
      <c r="M541" s="74" t="s">
        <v>50</v>
      </c>
      <c r="N541" s="74" t="s">
        <v>51</v>
      </c>
      <c r="O541" s="74" t="s">
        <v>40</v>
      </c>
      <c r="P541" s="75" t="s">
        <v>169</v>
      </c>
      <c r="Q541" s="77">
        <v>0</v>
      </c>
      <c r="R541" s="77">
        <v>1676000</v>
      </c>
      <c r="S541" s="77">
        <v>0</v>
      </c>
      <c r="T541" s="77">
        <v>1676000</v>
      </c>
      <c r="U541" s="77">
        <v>0</v>
      </c>
      <c r="V541" s="77">
        <v>1632000</v>
      </c>
      <c r="W541" s="77">
        <v>44000</v>
      </c>
      <c r="X541" s="77">
        <v>1632000</v>
      </c>
      <c r="Y541" s="77">
        <v>1632000</v>
      </c>
      <c r="Z541" s="77">
        <v>1632000</v>
      </c>
      <c r="AA541" s="77">
        <v>1632000</v>
      </c>
    </row>
    <row r="542" spans="1:27" ht="15" customHeight="1" x14ac:dyDescent="0.25">
      <c r="A542" s="74" t="s">
        <v>261</v>
      </c>
      <c r="B542" s="75" t="s">
        <v>262</v>
      </c>
      <c r="C542" s="76" t="s">
        <v>183</v>
      </c>
      <c r="D542" s="69" t="s">
        <v>263</v>
      </c>
      <c r="E542" s="74" t="s">
        <v>37</v>
      </c>
      <c r="F542" s="74" t="s">
        <v>37</v>
      </c>
      <c r="G542" s="74" t="s">
        <v>37</v>
      </c>
      <c r="H542" s="74" t="s">
        <v>57</v>
      </c>
      <c r="I542" s="74" t="s">
        <v>57</v>
      </c>
      <c r="J542" s="74"/>
      <c r="K542" s="74"/>
      <c r="L542" s="74"/>
      <c r="M542" s="74" t="s">
        <v>38</v>
      </c>
      <c r="N542" s="74" t="s">
        <v>39</v>
      </c>
      <c r="O542" s="74" t="s">
        <v>40</v>
      </c>
      <c r="P542" s="75" t="s">
        <v>128</v>
      </c>
      <c r="Q542" s="77">
        <v>907874000</v>
      </c>
      <c r="R542" s="77">
        <v>0</v>
      </c>
      <c r="S542" s="77">
        <v>0</v>
      </c>
      <c r="T542" s="77">
        <v>907874000</v>
      </c>
      <c r="U542" s="77">
        <v>0</v>
      </c>
      <c r="V542" s="77">
        <v>469077294</v>
      </c>
      <c r="W542" s="77">
        <v>438796706</v>
      </c>
      <c r="X542" s="77">
        <v>469077294</v>
      </c>
      <c r="Y542" s="77">
        <v>469077294</v>
      </c>
      <c r="Z542" s="77">
        <v>469077294</v>
      </c>
      <c r="AA542" s="77">
        <v>469077294</v>
      </c>
    </row>
    <row r="543" spans="1:27" ht="15" customHeight="1" x14ac:dyDescent="0.25">
      <c r="A543" s="74" t="s">
        <v>261</v>
      </c>
      <c r="B543" s="75" t="s">
        <v>262</v>
      </c>
      <c r="C543" s="76" t="s">
        <v>185</v>
      </c>
      <c r="D543" s="69" t="s">
        <v>263</v>
      </c>
      <c r="E543" s="74" t="s">
        <v>37</v>
      </c>
      <c r="F543" s="74" t="s">
        <v>37</v>
      </c>
      <c r="G543" s="74" t="s">
        <v>37</v>
      </c>
      <c r="H543" s="74" t="s">
        <v>57</v>
      </c>
      <c r="I543" s="74" t="s">
        <v>131</v>
      </c>
      <c r="J543" s="74"/>
      <c r="K543" s="74"/>
      <c r="L543" s="74"/>
      <c r="M543" s="74" t="s">
        <v>38</v>
      </c>
      <c r="N543" s="74" t="s">
        <v>39</v>
      </c>
      <c r="O543" s="74" t="s">
        <v>40</v>
      </c>
      <c r="P543" s="75" t="s">
        <v>132</v>
      </c>
      <c r="Q543" s="77">
        <v>23345000</v>
      </c>
      <c r="R543" s="77">
        <v>0</v>
      </c>
      <c r="S543" s="77">
        <v>0</v>
      </c>
      <c r="T543" s="77">
        <v>23345000</v>
      </c>
      <c r="U543" s="77">
        <v>0</v>
      </c>
      <c r="V543" s="77">
        <v>12946072</v>
      </c>
      <c r="W543" s="77">
        <v>10398928</v>
      </c>
      <c r="X543" s="77">
        <v>12946072</v>
      </c>
      <c r="Y543" s="77">
        <v>12946072</v>
      </c>
      <c r="Z543" s="77">
        <v>12946072</v>
      </c>
      <c r="AA543" s="77">
        <v>12946072</v>
      </c>
    </row>
    <row r="544" spans="1:27" ht="15" customHeight="1" x14ac:dyDescent="0.25">
      <c r="A544" s="74" t="s">
        <v>261</v>
      </c>
      <c r="B544" s="75" t="s">
        <v>262</v>
      </c>
      <c r="C544" s="76" t="s">
        <v>186</v>
      </c>
      <c r="D544" s="69" t="s">
        <v>263</v>
      </c>
      <c r="E544" s="74" t="s">
        <v>37</v>
      </c>
      <c r="F544" s="74" t="s">
        <v>37</v>
      </c>
      <c r="G544" s="74" t="s">
        <v>37</v>
      </c>
      <c r="H544" s="74" t="s">
        <v>57</v>
      </c>
      <c r="I544" s="74" t="s">
        <v>133</v>
      </c>
      <c r="J544" s="74"/>
      <c r="K544" s="74"/>
      <c r="L544" s="74"/>
      <c r="M544" s="74" t="s">
        <v>38</v>
      </c>
      <c r="N544" s="74" t="s">
        <v>39</v>
      </c>
      <c r="O544" s="74" t="s">
        <v>40</v>
      </c>
      <c r="P544" s="75" t="s">
        <v>134</v>
      </c>
      <c r="Q544" s="77">
        <v>33136000</v>
      </c>
      <c r="R544" s="77">
        <v>0</v>
      </c>
      <c r="S544" s="77">
        <v>0</v>
      </c>
      <c r="T544" s="77">
        <v>33136000</v>
      </c>
      <c r="U544" s="77">
        <v>0</v>
      </c>
      <c r="V544" s="77">
        <v>18989695</v>
      </c>
      <c r="W544" s="77">
        <v>14146305</v>
      </c>
      <c r="X544" s="77">
        <v>18989695</v>
      </c>
      <c r="Y544" s="77">
        <v>18989695</v>
      </c>
      <c r="Z544" s="77">
        <v>18989695</v>
      </c>
      <c r="AA544" s="77">
        <v>18989695</v>
      </c>
    </row>
    <row r="545" spans="1:27" ht="15" customHeight="1" x14ac:dyDescent="0.25">
      <c r="A545" s="74" t="s">
        <v>261</v>
      </c>
      <c r="B545" s="75" t="s">
        <v>262</v>
      </c>
      <c r="C545" s="76" t="s">
        <v>187</v>
      </c>
      <c r="D545" s="69" t="s">
        <v>263</v>
      </c>
      <c r="E545" s="74" t="s">
        <v>37</v>
      </c>
      <c r="F545" s="74" t="s">
        <v>37</v>
      </c>
      <c r="G545" s="74" t="s">
        <v>37</v>
      </c>
      <c r="H545" s="74" t="s">
        <v>57</v>
      </c>
      <c r="I545" s="74" t="s">
        <v>135</v>
      </c>
      <c r="J545" s="74"/>
      <c r="K545" s="74"/>
      <c r="L545" s="74"/>
      <c r="M545" s="74" t="s">
        <v>38</v>
      </c>
      <c r="N545" s="74" t="s">
        <v>39</v>
      </c>
      <c r="O545" s="74" t="s">
        <v>40</v>
      </c>
      <c r="P545" s="75" t="s">
        <v>136</v>
      </c>
      <c r="Q545" s="77">
        <v>89026000</v>
      </c>
      <c r="R545" s="77">
        <v>6502001</v>
      </c>
      <c r="S545" s="77">
        <v>0</v>
      </c>
      <c r="T545" s="77">
        <v>95528001</v>
      </c>
      <c r="U545" s="77">
        <v>0</v>
      </c>
      <c r="V545" s="77">
        <v>94428001</v>
      </c>
      <c r="W545" s="77">
        <v>1100000</v>
      </c>
      <c r="X545" s="77">
        <v>94428001</v>
      </c>
      <c r="Y545" s="77">
        <v>94428001</v>
      </c>
      <c r="Z545" s="77">
        <v>94428001</v>
      </c>
      <c r="AA545" s="77">
        <v>94428001</v>
      </c>
    </row>
    <row r="546" spans="1:27" ht="15" customHeight="1" x14ac:dyDescent="0.25">
      <c r="A546" s="74" t="s">
        <v>261</v>
      </c>
      <c r="B546" s="75" t="s">
        <v>262</v>
      </c>
      <c r="C546" s="76" t="s">
        <v>188</v>
      </c>
      <c r="D546" s="69" t="s">
        <v>263</v>
      </c>
      <c r="E546" s="74" t="s">
        <v>37</v>
      </c>
      <c r="F546" s="74" t="s">
        <v>37</v>
      </c>
      <c r="G546" s="74" t="s">
        <v>37</v>
      </c>
      <c r="H546" s="74" t="s">
        <v>57</v>
      </c>
      <c r="I546" s="74" t="s">
        <v>137</v>
      </c>
      <c r="J546" s="74"/>
      <c r="K546" s="74"/>
      <c r="L546" s="74"/>
      <c r="M546" s="74" t="s">
        <v>38</v>
      </c>
      <c r="N546" s="74" t="s">
        <v>39</v>
      </c>
      <c r="O546" s="74" t="s">
        <v>40</v>
      </c>
      <c r="P546" s="75" t="s">
        <v>138</v>
      </c>
      <c r="Q546" s="77">
        <v>32810000</v>
      </c>
      <c r="R546" s="77">
        <v>0</v>
      </c>
      <c r="S546" s="77">
        <v>0</v>
      </c>
      <c r="T546" s="77">
        <v>32810000</v>
      </c>
      <c r="U546" s="77">
        <v>0</v>
      </c>
      <c r="V546" s="77">
        <v>15805595</v>
      </c>
      <c r="W546" s="77">
        <v>17004405</v>
      </c>
      <c r="X546" s="77">
        <v>15805595</v>
      </c>
      <c r="Y546" s="77">
        <v>15805595</v>
      </c>
      <c r="Z546" s="77">
        <v>15805595</v>
      </c>
      <c r="AA546" s="77">
        <v>15805595</v>
      </c>
    </row>
    <row r="547" spans="1:27" ht="15" customHeight="1" x14ac:dyDescent="0.25">
      <c r="A547" s="74" t="s">
        <v>261</v>
      </c>
      <c r="B547" s="75" t="s">
        <v>262</v>
      </c>
      <c r="C547" s="76" t="s">
        <v>189</v>
      </c>
      <c r="D547" s="69" t="s">
        <v>263</v>
      </c>
      <c r="E547" s="74" t="s">
        <v>37</v>
      </c>
      <c r="F547" s="74" t="s">
        <v>37</v>
      </c>
      <c r="G547" s="74" t="s">
        <v>37</v>
      </c>
      <c r="H547" s="74" t="s">
        <v>57</v>
      </c>
      <c r="I547" s="74" t="s">
        <v>140</v>
      </c>
      <c r="J547" s="74"/>
      <c r="K547" s="74"/>
      <c r="L547" s="74"/>
      <c r="M547" s="74" t="s">
        <v>38</v>
      </c>
      <c r="N547" s="74" t="s">
        <v>39</v>
      </c>
      <c r="O547" s="74" t="s">
        <v>40</v>
      </c>
      <c r="P547" s="75" t="s">
        <v>141</v>
      </c>
      <c r="Q547" s="77">
        <v>116976000</v>
      </c>
      <c r="R547" s="77">
        <v>0</v>
      </c>
      <c r="S547" s="77">
        <v>0</v>
      </c>
      <c r="T547" s="77">
        <v>116976000</v>
      </c>
      <c r="U547" s="77">
        <v>0</v>
      </c>
      <c r="V547" s="77">
        <v>0</v>
      </c>
      <c r="W547" s="77">
        <v>116976000</v>
      </c>
      <c r="X547" s="77">
        <v>0</v>
      </c>
      <c r="Y547" s="77">
        <v>0</v>
      </c>
      <c r="Z547" s="77">
        <v>0</v>
      </c>
      <c r="AA547" s="77">
        <v>0</v>
      </c>
    </row>
    <row r="548" spans="1:27" ht="15" customHeight="1" x14ac:dyDescent="0.25">
      <c r="A548" s="74" t="s">
        <v>261</v>
      </c>
      <c r="B548" s="75" t="s">
        <v>262</v>
      </c>
      <c r="C548" s="76" t="s">
        <v>190</v>
      </c>
      <c r="D548" s="69" t="s">
        <v>263</v>
      </c>
      <c r="E548" s="74" t="s">
        <v>37</v>
      </c>
      <c r="F548" s="74" t="s">
        <v>37</v>
      </c>
      <c r="G548" s="74" t="s">
        <v>37</v>
      </c>
      <c r="H548" s="74" t="s">
        <v>57</v>
      </c>
      <c r="I548" s="74" t="s">
        <v>142</v>
      </c>
      <c r="J548" s="74"/>
      <c r="K548" s="74"/>
      <c r="L548" s="74"/>
      <c r="M548" s="74" t="s">
        <v>38</v>
      </c>
      <c r="N548" s="74" t="s">
        <v>39</v>
      </c>
      <c r="O548" s="74" t="s">
        <v>40</v>
      </c>
      <c r="P548" s="75" t="s">
        <v>143</v>
      </c>
      <c r="Q548" s="77">
        <v>67970000</v>
      </c>
      <c r="R548" s="77">
        <v>0</v>
      </c>
      <c r="S548" s="77">
        <v>0</v>
      </c>
      <c r="T548" s="77">
        <v>67970000</v>
      </c>
      <c r="U548" s="77">
        <v>0</v>
      </c>
      <c r="V548" s="77">
        <v>30246444</v>
      </c>
      <c r="W548" s="77">
        <v>37723556</v>
      </c>
      <c r="X548" s="77">
        <v>30246444</v>
      </c>
      <c r="Y548" s="77">
        <v>30246444</v>
      </c>
      <c r="Z548" s="77">
        <v>30246444</v>
      </c>
      <c r="AA548" s="77">
        <v>30246444</v>
      </c>
    </row>
    <row r="549" spans="1:27" ht="15" customHeight="1" x14ac:dyDescent="0.25">
      <c r="A549" s="74" t="s">
        <v>261</v>
      </c>
      <c r="B549" s="75" t="s">
        <v>262</v>
      </c>
      <c r="C549" s="76" t="s">
        <v>191</v>
      </c>
      <c r="D549" s="69" t="s">
        <v>263</v>
      </c>
      <c r="E549" s="74" t="s">
        <v>37</v>
      </c>
      <c r="F549" s="74" t="s">
        <v>37</v>
      </c>
      <c r="G549" s="74" t="s">
        <v>43</v>
      </c>
      <c r="H549" s="74" t="s">
        <v>57</v>
      </c>
      <c r="I549" s="74"/>
      <c r="J549" s="74"/>
      <c r="K549" s="74"/>
      <c r="L549" s="74"/>
      <c r="M549" s="74" t="s">
        <v>38</v>
      </c>
      <c r="N549" s="74" t="s">
        <v>39</v>
      </c>
      <c r="O549" s="74" t="s">
        <v>40</v>
      </c>
      <c r="P549" s="75" t="s">
        <v>144</v>
      </c>
      <c r="Q549" s="77">
        <v>120336000</v>
      </c>
      <c r="R549" s="77">
        <v>0</v>
      </c>
      <c r="S549" s="77">
        <v>0</v>
      </c>
      <c r="T549" s="77">
        <v>120336000</v>
      </c>
      <c r="U549" s="77">
        <v>0</v>
      </c>
      <c r="V549" s="77">
        <v>53410000</v>
      </c>
      <c r="W549" s="77">
        <v>66926000</v>
      </c>
      <c r="X549" s="77">
        <v>53410000</v>
      </c>
      <c r="Y549" s="77">
        <v>53410000</v>
      </c>
      <c r="Z549" s="77">
        <v>53410000</v>
      </c>
      <c r="AA549" s="77">
        <v>53410000</v>
      </c>
    </row>
    <row r="550" spans="1:27" ht="15" customHeight="1" x14ac:dyDescent="0.25">
      <c r="A550" s="74" t="s">
        <v>261</v>
      </c>
      <c r="B550" s="75" t="s">
        <v>262</v>
      </c>
      <c r="C550" s="76" t="s">
        <v>192</v>
      </c>
      <c r="D550" s="69" t="s">
        <v>263</v>
      </c>
      <c r="E550" s="74" t="s">
        <v>37</v>
      </c>
      <c r="F550" s="74" t="s">
        <v>37</v>
      </c>
      <c r="G550" s="74" t="s">
        <v>43</v>
      </c>
      <c r="H550" s="74" t="s">
        <v>60</v>
      </c>
      <c r="I550" s="74"/>
      <c r="J550" s="74"/>
      <c r="K550" s="74"/>
      <c r="L550" s="74"/>
      <c r="M550" s="74" t="s">
        <v>38</v>
      </c>
      <c r="N550" s="74" t="s">
        <v>39</v>
      </c>
      <c r="O550" s="74" t="s">
        <v>40</v>
      </c>
      <c r="P550" s="75" t="s">
        <v>145</v>
      </c>
      <c r="Q550" s="77">
        <v>83380000</v>
      </c>
      <c r="R550" s="77">
        <v>0</v>
      </c>
      <c r="S550" s="77">
        <v>0</v>
      </c>
      <c r="T550" s="77">
        <v>83380000</v>
      </c>
      <c r="U550" s="77">
        <v>0</v>
      </c>
      <c r="V550" s="77">
        <v>43939800</v>
      </c>
      <c r="W550" s="77">
        <v>39440200</v>
      </c>
      <c r="X550" s="77">
        <v>43939800</v>
      </c>
      <c r="Y550" s="77">
        <v>43939800</v>
      </c>
      <c r="Z550" s="77">
        <v>43939800</v>
      </c>
      <c r="AA550" s="77">
        <v>43939800</v>
      </c>
    </row>
    <row r="551" spans="1:27" ht="15" customHeight="1" x14ac:dyDescent="0.25">
      <c r="A551" s="74" t="s">
        <v>261</v>
      </c>
      <c r="B551" s="75" t="s">
        <v>262</v>
      </c>
      <c r="C551" s="76" t="s">
        <v>193</v>
      </c>
      <c r="D551" s="69" t="s">
        <v>263</v>
      </c>
      <c r="E551" s="74" t="s">
        <v>37</v>
      </c>
      <c r="F551" s="74" t="s">
        <v>37</v>
      </c>
      <c r="G551" s="74" t="s">
        <v>43</v>
      </c>
      <c r="H551" s="74" t="s">
        <v>131</v>
      </c>
      <c r="I551" s="74"/>
      <c r="J551" s="74"/>
      <c r="K551" s="74"/>
      <c r="L551" s="74"/>
      <c r="M551" s="74" t="s">
        <v>38</v>
      </c>
      <c r="N551" s="74" t="s">
        <v>39</v>
      </c>
      <c r="O551" s="74" t="s">
        <v>40</v>
      </c>
      <c r="P551" s="75" t="s">
        <v>146</v>
      </c>
      <c r="Q551" s="77">
        <v>50549000</v>
      </c>
      <c r="R551" s="77">
        <v>0</v>
      </c>
      <c r="S551" s="77">
        <v>0</v>
      </c>
      <c r="T551" s="77">
        <v>50549000</v>
      </c>
      <c r="U551" s="77">
        <v>0</v>
      </c>
      <c r="V551" s="77">
        <v>28193000</v>
      </c>
      <c r="W551" s="77">
        <v>22356000</v>
      </c>
      <c r="X551" s="77">
        <v>28193000</v>
      </c>
      <c r="Y551" s="77">
        <v>28193000</v>
      </c>
      <c r="Z551" s="77">
        <v>28193000</v>
      </c>
      <c r="AA551" s="77">
        <v>28193000</v>
      </c>
    </row>
    <row r="552" spans="1:27" ht="15" customHeight="1" x14ac:dyDescent="0.25">
      <c r="A552" s="74" t="s">
        <v>261</v>
      </c>
      <c r="B552" s="75" t="s">
        <v>262</v>
      </c>
      <c r="C552" s="76" t="s">
        <v>194</v>
      </c>
      <c r="D552" s="69" t="s">
        <v>263</v>
      </c>
      <c r="E552" s="74" t="s">
        <v>37</v>
      </c>
      <c r="F552" s="74" t="s">
        <v>37</v>
      </c>
      <c r="G552" s="74" t="s">
        <v>43</v>
      </c>
      <c r="H552" s="74" t="s">
        <v>133</v>
      </c>
      <c r="I552" s="74"/>
      <c r="J552" s="74"/>
      <c r="K552" s="74"/>
      <c r="L552" s="74"/>
      <c r="M552" s="74" t="s">
        <v>38</v>
      </c>
      <c r="N552" s="74" t="s">
        <v>39</v>
      </c>
      <c r="O552" s="74" t="s">
        <v>40</v>
      </c>
      <c r="P552" s="75" t="s">
        <v>147</v>
      </c>
      <c r="Q552" s="77">
        <v>14170000</v>
      </c>
      <c r="R552" s="77">
        <v>0</v>
      </c>
      <c r="S552" s="77">
        <v>0</v>
      </c>
      <c r="T552" s="77">
        <v>14170000</v>
      </c>
      <c r="U552" s="77">
        <v>0</v>
      </c>
      <c r="V552" s="77">
        <v>7387900</v>
      </c>
      <c r="W552" s="77">
        <v>6782100</v>
      </c>
      <c r="X552" s="77">
        <v>7387900</v>
      </c>
      <c r="Y552" s="77">
        <v>7387900</v>
      </c>
      <c r="Z552" s="77">
        <v>7387900</v>
      </c>
      <c r="AA552" s="77">
        <v>7387900</v>
      </c>
    </row>
    <row r="553" spans="1:27" ht="15" customHeight="1" x14ac:dyDescent="0.25">
      <c r="A553" s="74" t="s">
        <v>261</v>
      </c>
      <c r="B553" s="75" t="s">
        <v>262</v>
      </c>
      <c r="C553" s="76" t="s">
        <v>195</v>
      </c>
      <c r="D553" s="69" t="s">
        <v>263</v>
      </c>
      <c r="E553" s="74" t="s">
        <v>37</v>
      </c>
      <c r="F553" s="74" t="s">
        <v>37</v>
      </c>
      <c r="G553" s="74" t="s">
        <v>43</v>
      </c>
      <c r="H553" s="74" t="s">
        <v>135</v>
      </c>
      <c r="I553" s="74"/>
      <c r="J553" s="74"/>
      <c r="K553" s="74"/>
      <c r="L553" s="74"/>
      <c r="M553" s="74" t="s">
        <v>38</v>
      </c>
      <c r="N553" s="74" t="s">
        <v>39</v>
      </c>
      <c r="O553" s="74" t="s">
        <v>40</v>
      </c>
      <c r="P553" s="75" t="s">
        <v>148</v>
      </c>
      <c r="Q553" s="77">
        <v>37920000</v>
      </c>
      <c r="R553" s="77">
        <v>0</v>
      </c>
      <c r="S553" s="77">
        <v>0</v>
      </c>
      <c r="T553" s="77">
        <v>37920000</v>
      </c>
      <c r="U553" s="77">
        <v>0</v>
      </c>
      <c r="V553" s="77">
        <v>21149200</v>
      </c>
      <c r="W553" s="77">
        <v>16770800</v>
      </c>
      <c r="X553" s="77">
        <v>21149200</v>
      </c>
      <c r="Y553" s="77">
        <v>21149200</v>
      </c>
      <c r="Z553" s="77">
        <v>21149200</v>
      </c>
      <c r="AA553" s="77">
        <v>21149200</v>
      </c>
    </row>
    <row r="554" spans="1:27" ht="15" customHeight="1" x14ac:dyDescent="0.25">
      <c r="A554" s="74" t="s">
        <v>261</v>
      </c>
      <c r="B554" s="75" t="s">
        <v>262</v>
      </c>
      <c r="C554" s="76" t="s">
        <v>196</v>
      </c>
      <c r="D554" s="69" t="s">
        <v>263</v>
      </c>
      <c r="E554" s="74" t="s">
        <v>37</v>
      </c>
      <c r="F554" s="74" t="s">
        <v>37</v>
      </c>
      <c r="G554" s="74" t="s">
        <v>43</v>
      </c>
      <c r="H554" s="74" t="s">
        <v>137</v>
      </c>
      <c r="I554" s="74"/>
      <c r="J554" s="74"/>
      <c r="K554" s="74"/>
      <c r="L554" s="74"/>
      <c r="M554" s="74" t="s">
        <v>38</v>
      </c>
      <c r="N554" s="74" t="s">
        <v>39</v>
      </c>
      <c r="O554" s="74" t="s">
        <v>40</v>
      </c>
      <c r="P554" s="75" t="s">
        <v>149</v>
      </c>
      <c r="Q554" s="77">
        <v>25286000</v>
      </c>
      <c r="R554" s="77">
        <v>0</v>
      </c>
      <c r="S554" s="77">
        <v>0</v>
      </c>
      <c r="T554" s="77">
        <v>25286000</v>
      </c>
      <c r="U554" s="77">
        <v>0</v>
      </c>
      <c r="V554" s="77">
        <v>14102600</v>
      </c>
      <c r="W554" s="77">
        <v>11183400</v>
      </c>
      <c r="X554" s="77">
        <v>14102600</v>
      </c>
      <c r="Y554" s="77">
        <v>14102600</v>
      </c>
      <c r="Z554" s="77">
        <v>14102600</v>
      </c>
      <c r="AA554" s="77">
        <v>14102600</v>
      </c>
    </row>
    <row r="555" spans="1:27" ht="15" customHeight="1" x14ac:dyDescent="0.25">
      <c r="A555" s="74" t="s">
        <v>261</v>
      </c>
      <c r="B555" s="75" t="s">
        <v>262</v>
      </c>
      <c r="C555" s="76" t="s">
        <v>197</v>
      </c>
      <c r="D555" s="69" t="s">
        <v>263</v>
      </c>
      <c r="E555" s="74" t="s">
        <v>37</v>
      </c>
      <c r="F555" s="74" t="s">
        <v>37</v>
      </c>
      <c r="G555" s="74" t="s">
        <v>46</v>
      </c>
      <c r="H555" s="74" t="s">
        <v>57</v>
      </c>
      <c r="I555" s="74" t="s">
        <v>57</v>
      </c>
      <c r="J555" s="74"/>
      <c r="K555" s="74"/>
      <c r="L555" s="74"/>
      <c r="M555" s="74" t="s">
        <v>38</v>
      </c>
      <c r="N555" s="74" t="s">
        <v>39</v>
      </c>
      <c r="O555" s="74" t="s">
        <v>40</v>
      </c>
      <c r="P555" s="75" t="s">
        <v>150</v>
      </c>
      <c r="Q555" s="77">
        <v>33791310</v>
      </c>
      <c r="R555" s="77">
        <v>0</v>
      </c>
      <c r="S555" s="77">
        <v>2006560</v>
      </c>
      <c r="T555" s="77">
        <v>31784750</v>
      </c>
      <c r="U555" s="77">
        <v>0</v>
      </c>
      <c r="V555" s="77">
        <v>30650518</v>
      </c>
      <c r="W555" s="77">
        <v>1134232</v>
      </c>
      <c r="X555" s="77">
        <v>30650518</v>
      </c>
      <c r="Y555" s="77">
        <v>30650518</v>
      </c>
      <c r="Z555" s="77">
        <v>30650518</v>
      </c>
      <c r="AA555" s="77">
        <v>30650518</v>
      </c>
    </row>
    <row r="556" spans="1:27" ht="15" customHeight="1" x14ac:dyDescent="0.25">
      <c r="A556" s="74" t="s">
        <v>261</v>
      </c>
      <c r="B556" s="75" t="s">
        <v>262</v>
      </c>
      <c r="C556" s="76" t="s">
        <v>199</v>
      </c>
      <c r="D556" s="69" t="s">
        <v>263</v>
      </c>
      <c r="E556" s="74" t="s">
        <v>37</v>
      </c>
      <c r="F556" s="74" t="s">
        <v>37</v>
      </c>
      <c r="G556" s="74" t="s">
        <v>46</v>
      </c>
      <c r="H556" s="74" t="s">
        <v>57</v>
      </c>
      <c r="I556" s="74" t="s">
        <v>129</v>
      </c>
      <c r="J556" s="74"/>
      <c r="K556" s="74"/>
      <c r="L556" s="74"/>
      <c r="M556" s="74" t="s">
        <v>38</v>
      </c>
      <c r="N556" s="74" t="s">
        <v>39</v>
      </c>
      <c r="O556" s="74" t="s">
        <v>40</v>
      </c>
      <c r="P556" s="75" t="s">
        <v>152</v>
      </c>
      <c r="Q556" s="77">
        <v>3394440</v>
      </c>
      <c r="R556" s="77">
        <v>0</v>
      </c>
      <c r="S556" s="77">
        <v>0</v>
      </c>
      <c r="T556" s="77">
        <v>3394440</v>
      </c>
      <c r="U556" s="77">
        <v>0</v>
      </c>
      <c r="V556" s="77">
        <v>2348420</v>
      </c>
      <c r="W556" s="77">
        <v>1046020</v>
      </c>
      <c r="X556" s="77">
        <v>2348420</v>
      </c>
      <c r="Y556" s="77">
        <v>2348420</v>
      </c>
      <c r="Z556" s="77">
        <v>2348420</v>
      </c>
      <c r="AA556" s="77">
        <v>2348420</v>
      </c>
    </row>
    <row r="557" spans="1:27" ht="15" customHeight="1" x14ac:dyDescent="0.25">
      <c r="A557" s="74" t="s">
        <v>261</v>
      </c>
      <c r="B557" s="75" t="s">
        <v>262</v>
      </c>
      <c r="C557" s="76" t="s">
        <v>202</v>
      </c>
      <c r="D557" s="69" t="s">
        <v>263</v>
      </c>
      <c r="E557" s="74" t="s">
        <v>43</v>
      </c>
      <c r="F557" s="74" t="s">
        <v>43</v>
      </c>
      <c r="G557" s="74" t="s">
        <v>37</v>
      </c>
      <c r="H557" s="74" t="s">
        <v>129</v>
      </c>
      <c r="I557" s="74" t="s">
        <v>60</v>
      </c>
      <c r="J557" s="74"/>
      <c r="K557" s="74"/>
      <c r="L557" s="74"/>
      <c r="M557" s="74" t="s">
        <v>38</v>
      </c>
      <c r="N557" s="74" t="s">
        <v>39</v>
      </c>
      <c r="O557" s="74" t="s">
        <v>40</v>
      </c>
      <c r="P557" s="75" t="s">
        <v>156</v>
      </c>
      <c r="Q557" s="77">
        <v>0</v>
      </c>
      <c r="R557" s="77">
        <v>6000000</v>
      </c>
      <c r="S557" s="77">
        <v>6000000</v>
      </c>
      <c r="T557" s="77">
        <v>0</v>
      </c>
      <c r="U557" s="77">
        <v>0</v>
      </c>
      <c r="V557" s="77">
        <v>0</v>
      </c>
      <c r="W557" s="77">
        <v>0</v>
      </c>
      <c r="X557" s="77">
        <v>0</v>
      </c>
      <c r="Y557" s="77">
        <v>0</v>
      </c>
      <c r="Z557" s="77">
        <v>0</v>
      </c>
      <c r="AA557" s="77">
        <v>0</v>
      </c>
    </row>
    <row r="558" spans="1:27" ht="15" customHeight="1" x14ac:dyDescent="0.25">
      <c r="A558" s="74" t="s">
        <v>261</v>
      </c>
      <c r="B558" s="75" t="s">
        <v>262</v>
      </c>
      <c r="C558" s="76" t="s">
        <v>204</v>
      </c>
      <c r="D558" s="69" t="s">
        <v>263</v>
      </c>
      <c r="E558" s="74" t="s">
        <v>43</v>
      </c>
      <c r="F558" s="74" t="s">
        <v>43</v>
      </c>
      <c r="G558" s="74" t="s">
        <v>43</v>
      </c>
      <c r="H558" s="74" t="s">
        <v>135</v>
      </c>
      <c r="I558" s="74" t="s">
        <v>131</v>
      </c>
      <c r="J558" s="74"/>
      <c r="K558" s="74"/>
      <c r="L558" s="74"/>
      <c r="M558" s="74" t="s">
        <v>38</v>
      </c>
      <c r="N558" s="74" t="s">
        <v>39</v>
      </c>
      <c r="O558" s="74" t="s">
        <v>40</v>
      </c>
      <c r="P558" s="75" t="s">
        <v>158</v>
      </c>
      <c r="Q558" s="77">
        <v>0</v>
      </c>
      <c r="R558" s="77">
        <v>78400</v>
      </c>
      <c r="S558" s="77">
        <v>0</v>
      </c>
      <c r="T558" s="77">
        <v>78400</v>
      </c>
      <c r="U558" s="77">
        <v>0</v>
      </c>
      <c r="V558" s="77">
        <v>78400</v>
      </c>
      <c r="W558" s="77">
        <v>0</v>
      </c>
      <c r="X558" s="77">
        <v>78400</v>
      </c>
      <c r="Y558" s="77">
        <v>78400</v>
      </c>
      <c r="Z558" s="77">
        <v>78400</v>
      </c>
      <c r="AA558" s="77">
        <v>78400</v>
      </c>
    </row>
    <row r="559" spans="1:27" ht="15" customHeight="1" x14ac:dyDescent="0.25">
      <c r="A559" s="74" t="s">
        <v>261</v>
      </c>
      <c r="B559" s="75" t="s">
        <v>262</v>
      </c>
      <c r="C559" s="76" t="s">
        <v>204</v>
      </c>
      <c r="D559" s="69" t="s">
        <v>263</v>
      </c>
      <c r="E559" s="74" t="s">
        <v>43</v>
      </c>
      <c r="F559" s="74" t="s">
        <v>43</v>
      </c>
      <c r="G559" s="74" t="s">
        <v>43</v>
      </c>
      <c r="H559" s="74" t="s">
        <v>135</v>
      </c>
      <c r="I559" s="74" t="s">
        <v>131</v>
      </c>
      <c r="J559" s="74"/>
      <c r="K559" s="74"/>
      <c r="L559" s="74"/>
      <c r="M559" s="74" t="s">
        <v>50</v>
      </c>
      <c r="N559" s="74" t="s">
        <v>51</v>
      </c>
      <c r="O559" s="74" t="s">
        <v>40</v>
      </c>
      <c r="P559" s="75" t="s">
        <v>158</v>
      </c>
      <c r="Q559" s="77">
        <v>0</v>
      </c>
      <c r="R559" s="77">
        <v>90000</v>
      </c>
      <c r="S559" s="77">
        <v>0</v>
      </c>
      <c r="T559" s="77">
        <v>90000</v>
      </c>
      <c r="U559" s="77">
        <v>0</v>
      </c>
      <c r="V559" s="77">
        <v>90000</v>
      </c>
      <c r="W559" s="77">
        <v>0</v>
      </c>
      <c r="X559" s="77">
        <v>0</v>
      </c>
      <c r="Y559" s="77">
        <v>0</v>
      </c>
      <c r="Z559" s="77">
        <v>0</v>
      </c>
      <c r="AA559" s="77">
        <v>0</v>
      </c>
    </row>
    <row r="560" spans="1:27" ht="15" customHeight="1" x14ac:dyDescent="0.25">
      <c r="A560" s="74" t="s">
        <v>261</v>
      </c>
      <c r="B560" s="75" t="s">
        <v>262</v>
      </c>
      <c r="C560" s="76" t="s">
        <v>205</v>
      </c>
      <c r="D560" s="69" t="s">
        <v>263</v>
      </c>
      <c r="E560" s="74" t="s">
        <v>43</v>
      </c>
      <c r="F560" s="74" t="s">
        <v>43</v>
      </c>
      <c r="G560" s="74" t="s">
        <v>43</v>
      </c>
      <c r="H560" s="74" t="s">
        <v>135</v>
      </c>
      <c r="I560" s="74" t="s">
        <v>140</v>
      </c>
      <c r="J560" s="74"/>
      <c r="K560" s="74"/>
      <c r="L560" s="74"/>
      <c r="M560" s="74" t="s">
        <v>38</v>
      </c>
      <c r="N560" s="74" t="s">
        <v>39</v>
      </c>
      <c r="O560" s="74" t="s">
        <v>40</v>
      </c>
      <c r="P560" s="75" t="s">
        <v>159</v>
      </c>
      <c r="Q560" s="77">
        <v>45000000</v>
      </c>
      <c r="R560" s="77">
        <v>0</v>
      </c>
      <c r="S560" s="77">
        <v>0</v>
      </c>
      <c r="T560" s="77">
        <v>45000000</v>
      </c>
      <c r="U560" s="77">
        <v>0</v>
      </c>
      <c r="V560" s="77">
        <v>45000000</v>
      </c>
      <c r="W560" s="77">
        <v>0</v>
      </c>
      <c r="X560" s="77">
        <v>27616405</v>
      </c>
      <c r="Y560" s="77">
        <v>24852801</v>
      </c>
      <c r="Z560" s="77">
        <v>24852801</v>
      </c>
      <c r="AA560" s="77">
        <v>24812423</v>
      </c>
    </row>
    <row r="561" spans="1:27" ht="15" customHeight="1" x14ac:dyDescent="0.25">
      <c r="A561" s="74" t="s">
        <v>261</v>
      </c>
      <c r="B561" s="75" t="s">
        <v>262</v>
      </c>
      <c r="C561" s="76" t="s">
        <v>109</v>
      </c>
      <c r="D561" s="69" t="s">
        <v>263</v>
      </c>
      <c r="E561" s="74" t="s">
        <v>43</v>
      </c>
      <c r="F561" s="74" t="s">
        <v>43</v>
      </c>
      <c r="G561" s="74" t="s">
        <v>43</v>
      </c>
      <c r="H561" s="74" t="s">
        <v>137</v>
      </c>
      <c r="I561" s="74" t="s">
        <v>60</v>
      </c>
      <c r="J561" s="74"/>
      <c r="K561" s="74"/>
      <c r="L561" s="74"/>
      <c r="M561" s="74" t="s">
        <v>50</v>
      </c>
      <c r="N561" s="74" t="s">
        <v>51</v>
      </c>
      <c r="O561" s="74" t="s">
        <v>40</v>
      </c>
      <c r="P561" s="75" t="s">
        <v>161</v>
      </c>
      <c r="Q561" s="77">
        <v>0</v>
      </c>
      <c r="R561" s="77">
        <v>55584900</v>
      </c>
      <c r="S561" s="77">
        <v>0</v>
      </c>
      <c r="T561" s="77">
        <v>55584900</v>
      </c>
      <c r="U561" s="77">
        <v>0</v>
      </c>
      <c r="V561" s="77">
        <v>55584900</v>
      </c>
      <c r="W561" s="77">
        <v>0</v>
      </c>
      <c r="X561" s="77">
        <v>55584900</v>
      </c>
      <c r="Y561" s="77">
        <v>27792450</v>
      </c>
      <c r="Z561" s="77">
        <v>27792450</v>
      </c>
      <c r="AA561" s="77">
        <v>27792450</v>
      </c>
    </row>
    <row r="562" spans="1:27" ht="15" customHeight="1" x14ac:dyDescent="0.25">
      <c r="A562" s="74" t="s">
        <v>261</v>
      </c>
      <c r="B562" s="75" t="s">
        <v>262</v>
      </c>
      <c r="C562" s="76" t="s">
        <v>208</v>
      </c>
      <c r="D562" s="69" t="s">
        <v>263</v>
      </c>
      <c r="E562" s="74" t="s">
        <v>43</v>
      </c>
      <c r="F562" s="74" t="s">
        <v>43</v>
      </c>
      <c r="G562" s="74" t="s">
        <v>43</v>
      </c>
      <c r="H562" s="74" t="s">
        <v>139</v>
      </c>
      <c r="I562" s="74" t="s">
        <v>131</v>
      </c>
      <c r="J562" s="74"/>
      <c r="K562" s="74"/>
      <c r="L562" s="74"/>
      <c r="M562" s="74" t="s">
        <v>38</v>
      </c>
      <c r="N562" s="74" t="s">
        <v>39</v>
      </c>
      <c r="O562" s="74" t="s">
        <v>40</v>
      </c>
      <c r="P562" s="75" t="s">
        <v>163</v>
      </c>
      <c r="Q562" s="77">
        <v>4000000</v>
      </c>
      <c r="R562" s="77">
        <v>0</v>
      </c>
      <c r="S562" s="77">
        <v>0</v>
      </c>
      <c r="T562" s="77">
        <v>4000000</v>
      </c>
      <c r="U562" s="77">
        <v>0</v>
      </c>
      <c r="V562" s="77">
        <v>4000000</v>
      </c>
      <c r="W562" s="77">
        <v>0</v>
      </c>
      <c r="X562" s="77">
        <v>1764276</v>
      </c>
      <c r="Y562" s="77">
        <v>1563207</v>
      </c>
      <c r="Z562" s="77">
        <v>1563207</v>
      </c>
      <c r="AA562" s="77">
        <v>1563207</v>
      </c>
    </row>
    <row r="563" spans="1:27" ht="15" customHeight="1" x14ac:dyDescent="0.25">
      <c r="A563" s="74" t="s">
        <v>261</v>
      </c>
      <c r="B563" s="75" t="s">
        <v>262</v>
      </c>
      <c r="C563" s="76" t="s">
        <v>209</v>
      </c>
      <c r="D563" s="69" t="s">
        <v>263</v>
      </c>
      <c r="E563" s="74" t="s">
        <v>43</v>
      </c>
      <c r="F563" s="74" t="s">
        <v>43</v>
      </c>
      <c r="G563" s="74" t="s">
        <v>43</v>
      </c>
      <c r="H563" s="74" t="s">
        <v>140</v>
      </c>
      <c r="I563" s="74" t="s">
        <v>131</v>
      </c>
      <c r="J563" s="74"/>
      <c r="K563" s="74"/>
      <c r="L563" s="74"/>
      <c r="M563" s="74" t="s">
        <v>38</v>
      </c>
      <c r="N563" s="74" t="s">
        <v>39</v>
      </c>
      <c r="O563" s="74" t="s">
        <v>40</v>
      </c>
      <c r="P563" s="75" t="s">
        <v>164</v>
      </c>
      <c r="Q563" s="77">
        <v>1700000</v>
      </c>
      <c r="R563" s="77">
        <v>0</v>
      </c>
      <c r="S563" s="77">
        <v>0</v>
      </c>
      <c r="T563" s="77">
        <v>1700000</v>
      </c>
      <c r="U563" s="77">
        <v>0</v>
      </c>
      <c r="V563" s="77">
        <v>1700000</v>
      </c>
      <c r="W563" s="77">
        <v>0</v>
      </c>
      <c r="X563" s="77">
        <v>958848</v>
      </c>
      <c r="Y563" s="77">
        <v>958848</v>
      </c>
      <c r="Z563" s="77">
        <v>958848</v>
      </c>
      <c r="AA563" s="77">
        <v>933596</v>
      </c>
    </row>
    <row r="564" spans="1:27" ht="15" customHeight="1" x14ac:dyDescent="0.25">
      <c r="A564" s="74" t="s">
        <v>261</v>
      </c>
      <c r="B564" s="75" t="s">
        <v>262</v>
      </c>
      <c r="C564" s="76" t="s">
        <v>210</v>
      </c>
      <c r="D564" s="69" t="s">
        <v>263</v>
      </c>
      <c r="E564" s="74" t="s">
        <v>43</v>
      </c>
      <c r="F564" s="74" t="s">
        <v>43</v>
      </c>
      <c r="G564" s="74" t="s">
        <v>43</v>
      </c>
      <c r="H564" s="74" t="s">
        <v>142</v>
      </c>
      <c r="I564" s="74"/>
      <c r="J564" s="74"/>
      <c r="K564" s="74"/>
      <c r="L564" s="74"/>
      <c r="M564" s="74" t="s">
        <v>38</v>
      </c>
      <c r="N564" s="74" t="s">
        <v>39</v>
      </c>
      <c r="O564" s="74" t="s">
        <v>40</v>
      </c>
      <c r="P564" s="75" t="s">
        <v>165</v>
      </c>
      <c r="Q564" s="77">
        <v>0</v>
      </c>
      <c r="R564" s="77">
        <v>258320</v>
      </c>
      <c r="S564" s="77">
        <v>0</v>
      </c>
      <c r="T564" s="77">
        <v>258320</v>
      </c>
      <c r="U564" s="77">
        <v>0</v>
      </c>
      <c r="V564" s="77">
        <v>258320</v>
      </c>
      <c r="W564" s="77">
        <v>0</v>
      </c>
      <c r="X564" s="77">
        <v>258320</v>
      </c>
      <c r="Y564" s="77">
        <v>258320</v>
      </c>
      <c r="Z564" s="77">
        <v>258320</v>
      </c>
      <c r="AA564" s="77">
        <v>258320</v>
      </c>
    </row>
    <row r="565" spans="1:27" ht="15" customHeight="1" x14ac:dyDescent="0.25">
      <c r="A565" s="74" t="s">
        <v>261</v>
      </c>
      <c r="B565" s="75" t="s">
        <v>262</v>
      </c>
      <c r="C565" s="76" t="s">
        <v>210</v>
      </c>
      <c r="D565" s="69" t="s">
        <v>263</v>
      </c>
      <c r="E565" s="74" t="s">
        <v>43</v>
      </c>
      <c r="F565" s="74" t="s">
        <v>43</v>
      </c>
      <c r="G565" s="74" t="s">
        <v>43</v>
      </c>
      <c r="H565" s="74" t="s">
        <v>142</v>
      </c>
      <c r="I565" s="74"/>
      <c r="J565" s="74"/>
      <c r="K565" s="74"/>
      <c r="L565" s="74"/>
      <c r="M565" s="74" t="s">
        <v>50</v>
      </c>
      <c r="N565" s="74" t="s">
        <v>51</v>
      </c>
      <c r="O565" s="74" t="s">
        <v>40</v>
      </c>
      <c r="P565" s="75" t="s">
        <v>165</v>
      </c>
      <c r="Q565" s="77">
        <v>0</v>
      </c>
      <c r="R565" s="77">
        <v>781123</v>
      </c>
      <c r="S565" s="77">
        <v>0</v>
      </c>
      <c r="T565" s="77">
        <v>781123</v>
      </c>
      <c r="U565" s="77">
        <v>0</v>
      </c>
      <c r="V565" s="77">
        <v>781123</v>
      </c>
      <c r="W565" s="77">
        <v>0</v>
      </c>
      <c r="X565" s="77">
        <v>0</v>
      </c>
      <c r="Y565" s="77">
        <v>0</v>
      </c>
      <c r="Z565" s="77">
        <v>0</v>
      </c>
      <c r="AA565" s="77">
        <v>0</v>
      </c>
    </row>
    <row r="566" spans="1:27" ht="15" customHeight="1" x14ac:dyDescent="0.25">
      <c r="A566" s="74" t="s">
        <v>261</v>
      </c>
      <c r="B566" s="75" t="s">
        <v>262</v>
      </c>
      <c r="C566" s="76" t="s">
        <v>211</v>
      </c>
      <c r="D566" s="69" t="s">
        <v>263</v>
      </c>
      <c r="E566" s="74" t="s">
        <v>46</v>
      </c>
      <c r="F566" s="74" t="s">
        <v>53</v>
      </c>
      <c r="G566" s="74" t="s">
        <v>43</v>
      </c>
      <c r="H566" s="74" t="s">
        <v>54</v>
      </c>
      <c r="I566" s="74" t="s">
        <v>57</v>
      </c>
      <c r="J566" s="74"/>
      <c r="K566" s="74"/>
      <c r="L566" s="74"/>
      <c r="M566" s="74" t="s">
        <v>38</v>
      </c>
      <c r="N566" s="74" t="s">
        <v>39</v>
      </c>
      <c r="O566" s="74" t="s">
        <v>40</v>
      </c>
      <c r="P566" s="75" t="s">
        <v>166</v>
      </c>
      <c r="Q566" s="77">
        <v>0</v>
      </c>
      <c r="R566" s="77">
        <v>14855</v>
      </c>
      <c r="S566" s="77">
        <v>0</v>
      </c>
      <c r="T566" s="77">
        <v>14855</v>
      </c>
      <c r="U566" s="77">
        <v>0</v>
      </c>
      <c r="V566" s="77">
        <v>14855</v>
      </c>
      <c r="W566" s="77">
        <v>0</v>
      </c>
      <c r="X566" s="77">
        <v>14855</v>
      </c>
      <c r="Y566" s="77">
        <v>14855</v>
      </c>
      <c r="Z566" s="77">
        <v>14855</v>
      </c>
      <c r="AA566" s="77">
        <v>14855</v>
      </c>
    </row>
    <row r="567" spans="1:27" ht="15" customHeight="1" x14ac:dyDescent="0.25">
      <c r="A567" s="74" t="s">
        <v>261</v>
      </c>
      <c r="B567" s="75" t="s">
        <v>262</v>
      </c>
      <c r="C567" s="76" t="s">
        <v>213</v>
      </c>
      <c r="D567" s="69" t="s">
        <v>263</v>
      </c>
      <c r="E567" s="74" t="s">
        <v>63</v>
      </c>
      <c r="F567" s="74" t="s">
        <v>37</v>
      </c>
      <c r="G567" s="74" t="s">
        <v>43</v>
      </c>
      <c r="H567" s="74" t="s">
        <v>57</v>
      </c>
      <c r="I567" s="74"/>
      <c r="J567" s="74"/>
      <c r="K567" s="74"/>
      <c r="L567" s="74"/>
      <c r="M567" s="74" t="s">
        <v>38</v>
      </c>
      <c r="N567" s="74" t="s">
        <v>39</v>
      </c>
      <c r="O567" s="74" t="s">
        <v>40</v>
      </c>
      <c r="P567" s="75" t="s">
        <v>168</v>
      </c>
      <c r="Q567" s="77">
        <v>0</v>
      </c>
      <c r="R567" s="77">
        <v>30515000</v>
      </c>
      <c r="S567" s="77">
        <v>0</v>
      </c>
      <c r="T567" s="77">
        <v>30515000</v>
      </c>
      <c r="U567" s="77">
        <v>0</v>
      </c>
      <c r="V567" s="77">
        <v>30515000</v>
      </c>
      <c r="W567" s="77">
        <v>0</v>
      </c>
      <c r="X567" s="77">
        <v>30515000</v>
      </c>
      <c r="Y567" s="77">
        <v>30515000</v>
      </c>
      <c r="Z567" s="77">
        <v>30515000</v>
      </c>
      <c r="AA567" s="77">
        <v>30515000</v>
      </c>
    </row>
    <row r="568" spans="1:27" ht="15" customHeight="1" x14ac:dyDescent="0.25">
      <c r="A568" s="74" t="s">
        <v>261</v>
      </c>
      <c r="B568" s="75" t="s">
        <v>262</v>
      </c>
      <c r="C568" s="76" t="s">
        <v>214</v>
      </c>
      <c r="D568" s="69" t="s">
        <v>263</v>
      </c>
      <c r="E568" s="74" t="s">
        <v>63</v>
      </c>
      <c r="F568" s="74" t="s">
        <v>37</v>
      </c>
      <c r="G568" s="74" t="s">
        <v>43</v>
      </c>
      <c r="H568" s="74" t="s">
        <v>129</v>
      </c>
      <c r="I568" s="74"/>
      <c r="J568" s="74"/>
      <c r="K568" s="74"/>
      <c r="L568" s="74"/>
      <c r="M568" s="74" t="s">
        <v>50</v>
      </c>
      <c r="N568" s="74" t="s">
        <v>51</v>
      </c>
      <c r="O568" s="74" t="s">
        <v>40</v>
      </c>
      <c r="P568" s="75" t="s">
        <v>169</v>
      </c>
      <c r="Q568" s="77">
        <v>0</v>
      </c>
      <c r="R568" s="77">
        <v>4334653</v>
      </c>
      <c r="S568" s="77">
        <v>0</v>
      </c>
      <c r="T568" s="77">
        <v>4334653</v>
      </c>
      <c r="U568" s="77">
        <v>0</v>
      </c>
      <c r="V568" s="77">
        <v>4334653</v>
      </c>
      <c r="W568" s="77">
        <v>0</v>
      </c>
      <c r="X568" s="77">
        <v>3585653</v>
      </c>
      <c r="Y568" s="77">
        <v>3585653</v>
      </c>
      <c r="Z568" s="77">
        <v>3585653</v>
      </c>
      <c r="AA568" s="77">
        <v>3585653</v>
      </c>
    </row>
    <row r="569" spans="1:27" ht="15" customHeight="1" x14ac:dyDescent="0.25">
      <c r="A569" s="74" t="s">
        <v>221</v>
      </c>
      <c r="B569" s="75" t="s">
        <v>222</v>
      </c>
      <c r="C569" s="76" t="s">
        <v>216</v>
      </c>
      <c r="D569" s="69" t="s">
        <v>118</v>
      </c>
      <c r="E569" s="74" t="s">
        <v>81</v>
      </c>
      <c r="F569" s="74" t="s">
        <v>70</v>
      </c>
      <c r="G569" s="74" t="s">
        <v>78</v>
      </c>
      <c r="H569" s="74" t="s">
        <v>170</v>
      </c>
      <c r="I569" s="74" t="s">
        <v>173</v>
      </c>
      <c r="J569" s="74" t="s">
        <v>43</v>
      </c>
      <c r="K569" s="74"/>
      <c r="L569" s="74"/>
      <c r="M569" s="74" t="s">
        <v>38</v>
      </c>
      <c r="N569" s="74" t="s">
        <v>39</v>
      </c>
      <c r="O569" s="74" t="s">
        <v>40</v>
      </c>
      <c r="P569" s="75" t="s">
        <v>174</v>
      </c>
      <c r="Q569" s="77">
        <v>0</v>
      </c>
      <c r="R569" s="77">
        <v>197618350</v>
      </c>
      <c r="S569" s="77">
        <v>0</v>
      </c>
      <c r="T569" s="77">
        <v>197618350</v>
      </c>
      <c r="U569" s="77">
        <v>0</v>
      </c>
      <c r="V569" s="77">
        <v>196373106</v>
      </c>
      <c r="W569" s="77">
        <v>1245244</v>
      </c>
      <c r="X569" s="77">
        <v>196373106</v>
      </c>
      <c r="Y569" s="77">
        <v>43028812</v>
      </c>
      <c r="Z569" s="77">
        <v>43028812</v>
      </c>
      <c r="AA569" s="77">
        <v>43028812</v>
      </c>
    </row>
    <row r="570" spans="1:27" ht="15" customHeight="1" x14ac:dyDescent="0.25">
      <c r="A570" s="74" t="s">
        <v>221</v>
      </c>
      <c r="B570" s="75" t="s">
        <v>222</v>
      </c>
      <c r="C570" s="76" t="s">
        <v>216</v>
      </c>
      <c r="D570" s="69" t="s">
        <v>118</v>
      </c>
      <c r="E570" s="74" t="s">
        <v>81</v>
      </c>
      <c r="F570" s="74" t="s">
        <v>70</v>
      </c>
      <c r="G570" s="74" t="s">
        <v>78</v>
      </c>
      <c r="H570" s="74" t="s">
        <v>170</v>
      </c>
      <c r="I570" s="74" t="s">
        <v>173</v>
      </c>
      <c r="J570" s="74" t="s">
        <v>43</v>
      </c>
      <c r="K570" s="74"/>
      <c r="L570" s="74"/>
      <c r="M570" s="74" t="s">
        <v>38</v>
      </c>
      <c r="N570" s="74" t="s">
        <v>83</v>
      </c>
      <c r="O570" s="74" t="s">
        <v>40</v>
      </c>
      <c r="P570" s="75" t="s">
        <v>174</v>
      </c>
      <c r="Q570" s="77">
        <v>0</v>
      </c>
      <c r="R570" s="77">
        <v>7404302</v>
      </c>
      <c r="S570" s="77">
        <v>0</v>
      </c>
      <c r="T570" s="77">
        <v>7404302</v>
      </c>
      <c r="U570" s="77">
        <v>0</v>
      </c>
      <c r="V570" s="77">
        <v>7404302</v>
      </c>
      <c r="W570" s="77">
        <v>0</v>
      </c>
      <c r="X570" s="77">
        <v>0</v>
      </c>
      <c r="Y570" s="77">
        <v>0</v>
      </c>
      <c r="Z570" s="77">
        <v>0</v>
      </c>
      <c r="AA570" s="77">
        <v>0</v>
      </c>
    </row>
    <row r="571" spans="1:27" ht="15" customHeight="1" x14ac:dyDescent="0.25">
      <c r="A571" s="74" t="s">
        <v>221</v>
      </c>
      <c r="B571" s="75" t="s">
        <v>222</v>
      </c>
      <c r="C571" s="76" t="s">
        <v>217</v>
      </c>
      <c r="D571" s="69" t="s">
        <v>118</v>
      </c>
      <c r="E571" s="74" t="s">
        <v>81</v>
      </c>
      <c r="F571" s="74" t="s">
        <v>70</v>
      </c>
      <c r="G571" s="74" t="s">
        <v>78</v>
      </c>
      <c r="H571" s="74" t="s">
        <v>170</v>
      </c>
      <c r="I571" s="74" t="s">
        <v>175</v>
      </c>
      <c r="J571" s="74" t="s">
        <v>43</v>
      </c>
      <c r="K571" s="74"/>
      <c r="L571" s="74"/>
      <c r="M571" s="74" t="s">
        <v>50</v>
      </c>
      <c r="N571" s="74" t="s">
        <v>51</v>
      </c>
      <c r="O571" s="74" t="s">
        <v>40</v>
      </c>
      <c r="P571" s="75" t="s">
        <v>176</v>
      </c>
      <c r="Q571" s="77">
        <v>0</v>
      </c>
      <c r="R571" s="77">
        <v>2000000</v>
      </c>
      <c r="S571" s="77">
        <v>0</v>
      </c>
      <c r="T571" s="77">
        <v>2000000</v>
      </c>
      <c r="U571" s="77">
        <v>0</v>
      </c>
      <c r="V571" s="77">
        <v>1328536</v>
      </c>
      <c r="W571" s="77">
        <v>671464</v>
      </c>
      <c r="X571" s="77">
        <v>797224</v>
      </c>
      <c r="Y571" s="77">
        <v>797224</v>
      </c>
      <c r="Z571" s="77">
        <v>797224</v>
      </c>
      <c r="AA571" s="77">
        <v>797224</v>
      </c>
    </row>
    <row r="572" spans="1:27" ht="15" customHeight="1" x14ac:dyDescent="0.25">
      <c r="A572" s="74" t="s">
        <v>221</v>
      </c>
      <c r="B572" s="75" t="s">
        <v>222</v>
      </c>
      <c r="C572" s="76" t="s">
        <v>218</v>
      </c>
      <c r="D572" s="69" t="s">
        <v>118</v>
      </c>
      <c r="E572" s="74" t="s">
        <v>90</v>
      </c>
      <c r="F572" s="74" t="s">
        <v>70</v>
      </c>
      <c r="G572" s="74" t="s">
        <v>91</v>
      </c>
      <c r="H572" s="74" t="s">
        <v>170</v>
      </c>
      <c r="I572" s="74" t="s">
        <v>177</v>
      </c>
      <c r="J572" s="74" t="s">
        <v>43</v>
      </c>
      <c r="K572" s="74"/>
      <c r="L572" s="74"/>
      <c r="M572" s="74" t="s">
        <v>50</v>
      </c>
      <c r="N572" s="74" t="s">
        <v>51</v>
      </c>
      <c r="O572" s="74" t="s">
        <v>40</v>
      </c>
      <c r="P572" s="75" t="s">
        <v>178</v>
      </c>
      <c r="Q572" s="77">
        <v>0</v>
      </c>
      <c r="R572" s="77">
        <v>24269760</v>
      </c>
      <c r="S572" s="77">
        <v>0</v>
      </c>
      <c r="T572" s="77">
        <v>24269760</v>
      </c>
      <c r="U572" s="77">
        <v>0</v>
      </c>
      <c r="V572" s="77">
        <v>24269760</v>
      </c>
      <c r="W572" s="77">
        <v>0</v>
      </c>
      <c r="X572" s="77">
        <v>24269760</v>
      </c>
      <c r="Y572" s="77">
        <v>4146084</v>
      </c>
      <c r="Z572" s="77">
        <v>4146084</v>
      </c>
      <c r="AA572" s="77">
        <v>4146084</v>
      </c>
    </row>
    <row r="573" spans="1:27" ht="15" customHeight="1" x14ac:dyDescent="0.25">
      <c r="A573" s="74" t="s">
        <v>221</v>
      </c>
      <c r="B573" s="75" t="s">
        <v>222</v>
      </c>
      <c r="C573" s="76" t="s">
        <v>219</v>
      </c>
      <c r="D573" s="69" t="s">
        <v>118</v>
      </c>
      <c r="E573" s="74" t="s">
        <v>90</v>
      </c>
      <c r="F573" s="74" t="s">
        <v>70</v>
      </c>
      <c r="G573" s="74" t="s">
        <v>94</v>
      </c>
      <c r="H573" s="74" t="s">
        <v>170</v>
      </c>
      <c r="I573" s="74" t="s">
        <v>179</v>
      </c>
      <c r="J573" s="74" t="s">
        <v>43</v>
      </c>
      <c r="K573" s="74"/>
      <c r="L573" s="74"/>
      <c r="M573" s="74" t="s">
        <v>38</v>
      </c>
      <c r="N573" s="74" t="s">
        <v>39</v>
      </c>
      <c r="O573" s="74" t="s">
        <v>40</v>
      </c>
      <c r="P573" s="75" t="s">
        <v>180</v>
      </c>
      <c r="Q573" s="77">
        <v>0</v>
      </c>
      <c r="R573" s="77">
        <v>7485585</v>
      </c>
      <c r="S573" s="77">
        <v>0</v>
      </c>
      <c r="T573" s="77">
        <v>7485585</v>
      </c>
      <c r="U573" s="77">
        <v>0</v>
      </c>
      <c r="V573" s="77">
        <v>7485585</v>
      </c>
      <c r="W573" s="77">
        <v>0</v>
      </c>
      <c r="X573" s="77">
        <v>0</v>
      </c>
      <c r="Y573" s="77">
        <v>0</v>
      </c>
      <c r="Z573" s="77">
        <v>0</v>
      </c>
      <c r="AA573" s="77">
        <v>0</v>
      </c>
    </row>
    <row r="574" spans="1:27" ht="15" customHeight="1" x14ac:dyDescent="0.25">
      <c r="A574" s="74" t="s">
        <v>223</v>
      </c>
      <c r="B574" s="75" t="s">
        <v>224</v>
      </c>
      <c r="C574" s="76" t="s">
        <v>216</v>
      </c>
      <c r="D574" s="69" t="s">
        <v>118</v>
      </c>
      <c r="E574" s="74" t="s">
        <v>81</v>
      </c>
      <c r="F574" s="74" t="s">
        <v>70</v>
      </c>
      <c r="G574" s="74" t="s">
        <v>78</v>
      </c>
      <c r="H574" s="74" t="s">
        <v>170</v>
      </c>
      <c r="I574" s="74" t="s">
        <v>173</v>
      </c>
      <c r="J574" s="74" t="s">
        <v>43</v>
      </c>
      <c r="K574" s="74"/>
      <c r="L574" s="74"/>
      <c r="M574" s="74" t="s">
        <v>38</v>
      </c>
      <c r="N574" s="74" t="s">
        <v>39</v>
      </c>
      <c r="O574" s="74" t="s">
        <v>40</v>
      </c>
      <c r="P574" s="75" t="s">
        <v>174</v>
      </c>
      <c r="Q574" s="77">
        <v>0</v>
      </c>
      <c r="R574" s="77">
        <v>197618350</v>
      </c>
      <c r="S574" s="77">
        <v>0</v>
      </c>
      <c r="T574" s="77">
        <v>197618350</v>
      </c>
      <c r="U574" s="77">
        <v>0</v>
      </c>
      <c r="V574" s="77">
        <v>197613444</v>
      </c>
      <c r="W574" s="77">
        <v>4906</v>
      </c>
      <c r="X574" s="77">
        <v>197613444</v>
      </c>
      <c r="Y574" s="77">
        <v>67190384</v>
      </c>
      <c r="Z574" s="77">
        <v>67190384</v>
      </c>
      <c r="AA574" s="77">
        <v>67190384</v>
      </c>
    </row>
    <row r="575" spans="1:27" ht="15" customHeight="1" x14ac:dyDescent="0.25">
      <c r="A575" s="74" t="s">
        <v>223</v>
      </c>
      <c r="B575" s="75" t="s">
        <v>224</v>
      </c>
      <c r="C575" s="76" t="s">
        <v>216</v>
      </c>
      <c r="D575" s="69" t="s">
        <v>118</v>
      </c>
      <c r="E575" s="74" t="s">
        <v>81</v>
      </c>
      <c r="F575" s="74" t="s">
        <v>70</v>
      </c>
      <c r="G575" s="74" t="s">
        <v>78</v>
      </c>
      <c r="H575" s="74" t="s">
        <v>170</v>
      </c>
      <c r="I575" s="74" t="s">
        <v>173</v>
      </c>
      <c r="J575" s="74" t="s">
        <v>43</v>
      </c>
      <c r="K575" s="74"/>
      <c r="L575" s="74"/>
      <c r="M575" s="74" t="s">
        <v>38</v>
      </c>
      <c r="N575" s="74" t="s">
        <v>83</v>
      </c>
      <c r="O575" s="74" t="s">
        <v>40</v>
      </c>
      <c r="P575" s="75" t="s">
        <v>174</v>
      </c>
      <c r="Q575" s="77">
        <v>0</v>
      </c>
      <c r="R575" s="77">
        <v>81801264</v>
      </c>
      <c r="S575" s="77">
        <v>0</v>
      </c>
      <c r="T575" s="77">
        <v>81801264</v>
      </c>
      <c r="U575" s="77">
        <v>0</v>
      </c>
      <c r="V575" s="77">
        <v>81801264</v>
      </c>
      <c r="W575" s="77">
        <v>0</v>
      </c>
      <c r="X575" s="77">
        <v>63547930</v>
      </c>
      <c r="Y575" s="77">
        <v>16772557</v>
      </c>
      <c r="Z575" s="77">
        <v>16772557</v>
      </c>
      <c r="AA575" s="77">
        <v>16772557</v>
      </c>
    </row>
    <row r="576" spans="1:27" ht="15" customHeight="1" x14ac:dyDescent="0.25">
      <c r="A576" s="74" t="s">
        <v>223</v>
      </c>
      <c r="B576" s="75" t="s">
        <v>224</v>
      </c>
      <c r="C576" s="76" t="s">
        <v>217</v>
      </c>
      <c r="D576" s="69" t="s">
        <v>118</v>
      </c>
      <c r="E576" s="74" t="s">
        <v>81</v>
      </c>
      <c r="F576" s="74" t="s">
        <v>70</v>
      </c>
      <c r="G576" s="74" t="s">
        <v>78</v>
      </c>
      <c r="H576" s="74" t="s">
        <v>170</v>
      </c>
      <c r="I576" s="74" t="s">
        <v>175</v>
      </c>
      <c r="J576" s="74" t="s">
        <v>43</v>
      </c>
      <c r="K576" s="74"/>
      <c r="L576" s="74"/>
      <c r="M576" s="74" t="s">
        <v>50</v>
      </c>
      <c r="N576" s="74" t="s">
        <v>51</v>
      </c>
      <c r="O576" s="74" t="s">
        <v>40</v>
      </c>
      <c r="P576" s="75" t="s">
        <v>176</v>
      </c>
      <c r="Q576" s="77">
        <v>0</v>
      </c>
      <c r="R576" s="77">
        <v>2000000</v>
      </c>
      <c r="S576" s="77">
        <v>0</v>
      </c>
      <c r="T576" s="77">
        <v>2000000</v>
      </c>
      <c r="U576" s="77">
        <v>0</v>
      </c>
      <c r="V576" s="77">
        <v>2000000</v>
      </c>
      <c r="W576" s="77">
        <v>0</v>
      </c>
      <c r="X576" s="77">
        <v>0</v>
      </c>
      <c r="Y576" s="77">
        <v>0</v>
      </c>
      <c r="Z576" s="77">
        <v>0</v>
      </c>
      <c r="AA576" s="77">
        <v>0</v>
      </c>
    </row>
    <row r="577" spans="1:27" ht="15" customHeight="1" x14ac:dyDescent="0.25">
      <c r="A577" s="74" t="s">
        <v>223</v>
      </c>
      <c r="B577" s="75" t="s">
        <v>224</v>
      </c>
      <c r="C577" s="76" t="s">
        <v>218</v>
      </c>
      <c r="D577" s="69" t="s">
        <v>118</v>
      </c>
      <c r="E577" s="74" t="s">
        <v>90</v>
      </c>
      <c r="F577" s="74" t="s">
        <v>70</v>
      </c>
      <c r="G577" s="74" t="s">
        <v>91</v>
      </c>
      <c r="H577" s="74" t="s">
        <v>170</v>
      </c>
      <c r="I577" s="74" t="s">
        <v>177</v>
      </c>
      <c r="J577" s="74" t="s">
        <v>43</v>
      </c>
      <c r="K577" s="74"/>
      <c r="L577" s="74"/>
      <c r="M577" s="74" t="s">
        <v>50</v>
      </c>
      <c r="N577" s="74" t="s">
        <v>51</v>
      </c>
      <c r="O577" s="74" t="s">
        <v>40</v>
      </c>
      <c r="P577" s="75" t="s">
        <v>178</v>
      </c>
      <c r="Q577" s="77">
        <v>0</v>
      </c>
      <c r="R577" s="77">
        <v>24269760</v>
      </c>
      <c r="S577" s="77">
        <v>0</v>
      </c>
      <c r="T577" s="77">
        <v>24269760</v>
      </c>
      <c r="U577" s="77">
        <v>0</v>
      </c>
      <c r="V577" s="77">
        <v>24269760</v>
      </c>
      <c r="W577" s="77">
        <v>0</v>
      </c>
      <c r="X577" s="77">
        <v>24269760</v>
      </c>
      <c r="Y577" s="77">
        <v>2629224</v>
      </c>
      <c r="Z577" s="77">
        <v>2629224</v>
      </c>
      <c r="AA577" s="77">
        <v>2629224</v>
      </c>
    </row>
    <row r="578" spans="1:27" ht="15" customHeight="1" x14ac:dyDescent="0.25">
      <c r="A578" s="74" t="s">
        <v>223</v>
      </c>
      <c r="B578" s="75" t="s">
        <v>224</v>
      </c>
      <c r="C578" s="76" t="s">
        <v>219</v>
      </c>
      <c r="D578" s="69" t="s">
        <v>118</v>
      </c>
      <c r="E578" s="74" t="s">
        <v>90</v>
      </c>
      <c r="F578" s="74" t="s">
        <v>70</v>
      </c>
      <c r="G578" s="74" t="s">
        <v>94</v>
      </c>
      <c r="H578" s="74" t="s">
        <v>170</v>
      </c>
      <c r="I578" s="74" t="s">
        <v>179</v>
      </c>
      <c r="J578" s="74" t="s">
        <v>43</v>
      </c>
      <c r="K578" s="74"/>
      <c r="L578" s="74"/>
      <c r="M578" s="74" t="s">
        <v>38</v>
      </c>
      <c r="N578" s="74" t="s">
        <v>39</v>
      </c>
      <c r="O578" s="74" t="s">
        <v>40</v>
      </c>
      <c r="P578" s="75" t="s">
        <v>180</v>
      </c>
      <c r="Q578" s="77">
        <v>0</v>
      </c>
      <c r="R578" s="77">
        <v>13424263</v>
      </c>
      <c r="S578" s="77">
        <v>0</v>
      </c>
      <c r="T578" s="77">
        <v>13424263</v>
      </c>
      <c r="U578" s="77">
        <v>0</v>
      </c>
      <c r="V578" s="77">
        <v>0</v>
      </c>
      <c r="W578" s="77">
        <v>13424263</v>
      </c>
      <c r="X578" s="77">
        <v>0</v>
      </c>
      <c r="Y578" s="77">
        <v>0</v>
      </c>
      <c r="Z578" s="77">
        <v>0</v>
      </c>
      <c r="AA578" s="77">
        <v>0</v>
      </c>
    </row>
    <row r="579" spans="1:27" ht="15" customHeight="1" x14ac:dyDescent="0.25">
      <c r="A579" s="74" t="s">
        <v>225</v>
      </c>
      <c r="B579" s="75" t="s">
        <v>226</v>
      </c>
      <c r="C579" s="76" t="s">
        <v>216</v>
      </c>
      <c r="D579" s="69" t="s">
        <v>118</v>
      </c>
      <c r="E579" s="74" t="s">
        <v>81</v>
      </c>
      <c r="F579" s="74" t="s">
        <v>70</v>
      </c>
      <c r="G579" s="74" t="s">
        <v>78</v>
      </c>
      <c r="H579" s="74" t="s">
        <v>170</v>
      </c>
      <c r="I579" s="74" t="s">
        <v>173</v>
      </c>
      <c r="J579" s="74" t="s">
        <v>43</v>
      </c>
      <c r="K579" s="74"/>
      <c r="L579" s="74"/>
      <c r="M579" s="74" t="s">
        <v>38</v>
      </c>
      <c r="N579" s="74" t="s">
        <v>39</v>
      </c>
      <c r="O579" s="74" t="s">
        <v>40</v>
      </c>
      <c r="P579" s="75" t="s">
        <v>174</v>
      </c>
      <c r="Q579" s="77">
        <v>0</v>
      </c>
      <c r="R579" s="77">
        <v>448281550</v>
      </c>
      <c r="S579" s="77">
        <v>0</v>
      </c>
      <c r="T579" s="77">
        <v>448281550</v>
      </c>
      <c r="U579" s="77">
        <v>0</v>
      </c>
      <c r="V579" s="77">
        <v>448281550</v>
      </c>
      <c r="W579" s="77">
        <v>0</v>
      </c>
      <c r="X579" s="77">
        <v>448261504</v>
      </c>
      <c r="Y579" s="77">
        <v>126654643</v>
      </c>
      <c r="Z579" s="77">
        <v>126654643</v>
      </c>
      <c r="AA579" s="77">
        <v>126654643</v>
      </c>
    </row>
    <row r="580" spans="1:27" ht="15" customHeight="1" x14ac:dyDescent="0.25">
      <c r="A580" s="74" t="s">
        <v>225</v>
      </c>
      <c r="B580" s="75" t="s">
        <v>226</v>
      </c>
      <c r="C580" s="76" t="s">
        <v>216</v>
      </c>
      <c r="D580" s="69" t="s">
        <v>118</v>
      </c>
      <c r="E580" s="74" t="s">
        <v>81</v>
      </c>
      <c r="F580" s="74" t="s">
        <v>70</v>
      </c>
      <c r="G580" s="74" t="s">
        <v>78</v>
      </c>
      <c r="H580" s="74" t="s">
        <v>170</v>
      </c>
      <c r="I580" s="74" t="s">
        <v>173</v>
      </c>
      <c r="J580" s="74" t="s">
        <v>43</v>
      </c>
      <c r="K580" s="74"/>
      <c r="L580" s="74"/>
      <c r="M580" s="74" t="s">
        <v>38</v>
      </c>
      <c r="N580" s="74" t="s">
        <v>83</v>
      </c>
      <c r="O580" s="74" t="s">
        <v>40</v>
      </c>
      <c r="P580" s="75" t="s">
        <v>174</v>
      </c>
      <c r="Q580" s="77">
        <v>0</v>
      </c>
      <c r="R580" s="77">
        <v>40345340</v>
      </c>
      <c r="S580" s="77">
        <v>0</v>
      </c>
      <c r="T580" s="77">
        <v>40345340</v>
      </c>
      <c r="U580" s="77">
        <v>0</v>
      </c>
      <c r="V580" s="77">
        <v>40345340</v>
      </c>
      <c r="W580" s="77">
        <v>0</v>
      </c>
      <c r="X580" s="77">
        <v>1282754</v>
      </c>
      <c r="Y580" s="77">
        <v>1282754</v>
      </c>
      <c r="Z580" s="77">
        <v>1282754</v>
      </c>
      <c r="AA580" s="77">
        <v>1282754</v>
      </c>
    </row>
    <row r="581" spans="1:27" ht="15" customHeight="1" x14ac:dyDescent="0.25">
      <c r="A581" s="74" t="s">
        <v>225</v>
      </c>
      <c r="B581" s="75" t="s">
        <v>226</v>
      </c>
      <c r="C581" s="76" t="s">
        <v>217</v>
      </c>
      <c r="D581" s="69" t="s">
        <v>118</v>
      </c>
      <c r="E581" s="74" t="s">
        <v>81</v>
      </c>
      <c r="F581" s="74" t="s">
        <v>70</v>
      </c>
      <c r="G581" s="74" t="s">
        <v>78</v>
      </c>
      <c r="H581" s="74" t="s">
        <v>170</v>
      </c>
      <c r="I581" s="74" t="s">
        <v>175</v>
      </c>
      <c r="J581" s="74" t="s">
        <v>43</v>
      </c>
      <c r="K581" s="74"/>
      <c r="L581" s="74"/>
      <c r="M581" s="74" t="s">
        <v>50</v>
      </c>
      <c r="N581" s="74" t="s">
        <v>51</v>
      </c>
      <c r="O581" s="74" t="s">
        <v>40</v>
      </c>
      <c r="P581" s="75" t="s">
        <v>176</v>
      </c>
      <c r="Q581" s="77">
        <v>0</v>
      </c>
      <c r="R581" s="77">
        <v>18000000</v>
      </c>
      <c r="S581" s="77">
        <v>0</v>
      </c>
      <c r="T581" s="77">
        <v>18000000</v>
      </c>
      <c r="U581" s="77">
        <v>0</v>
      </c>
      <c r="V581" s="77">
        <v>18000000</v>
      </c>
      <c r="W581" s="77">
        <v>0</v>
      </c>
      <c r="X581" s="77">
        <v>15337959</v>
      </c>
      <c r="Y581" s="77">
        <v>337959</v>
      </c>
      <c r="Z581" s="77">
        <v>337959</v>
      </c>
      <c r="AA581" s="77">
        <v>337959</v>
      </c>
    </row>
    <row r="582" spans="1:27" ht="15" customHeight="1" x14ac:dyDescent="0.25">
      <c r="A582" s="74" t="s">
        <v>225</v>
      </c>
      <c r="B582" s="75" t="s">
        <v>226</v>
      </c>
      <c r="C582" s="76" t="s">
        <v>218</v>
      </c>
      <c r="D582" s="69" t="s">
        <v>118</v>
      </c>
      <c r="E582" s="74" t="s">
        <v>90</v>
      </c>
      <c r="F582" s="74" t="s">
        <v>70</v>
      </c>
      <c r="G582" s="74" t="s">
        <v>91</v>
      </c>
      <c r="H582" s="74" t="s">
        <v>170</v>
      </c>
      <c r="I582" s="74" t="s">
        <v>177</v>
      </c>
      <c r="J582" s="74" t="s">
        <v>43</v>
      </c>
      <c r="K582" s="74"/>
      <c r="L582" s="74"/>
      <c r="M582" s="74" t="s">
        <v>50</v>
      </c>
      <c r="N582" s="74" t="s">
        <v>51</v>
      </c>
      <c r="O582" s="74" t="s">
        <v>40</v>
      </c>
      <c r="P582" s="75" t="s">
        <v>178</v>
      </c>
      <c r="Q582" s="77">
        <v>0</v>
      </c>
      <c r="R582" s="77">
        <v>24269760</v>
      </c>
      <c r="S582" s="77">
        <v>0</v>
      </c>
      <c r="T582" s="77">
        <v>24269760</v>
      </c>
      <c r="U582" s="77">
        <v>0</v>
      </c>
      <c r="V582" s="77">
        <v>24269760</v>
      </c>
      <c r="W582" s="77">
        <v>0</v>
      </c>
      <c r="X582" s="77">
        <v>24269760</v>
      </c>
      <c r="Y582" s="77">
        <v>3134844</v>
      </c>
      <c r="Z582" s="77">
        <v>3134844</v>
      </c>
      <c r="AA582" s="77">
        <v>3134844</v>
      </c>
    </row>
    <row r="583" spans="1:27" ht="15" customHeight="1" x14ac:dyDescent="0.25">
      <c r="A583" s="74" t="s">
        <v>225</v>
      </c>
      <c r="B583" s="75" t="s">
        <v>226</v>
      </c>
      <c r="C583" s="76" t="s">
        <v>219</v>
      </c>
      <c r="D583" s="69" t="s">
        <v>118</v>
      </c>
      <c r="E583" s="74" t="s">
        <v>90</v>
      </c>
      <c r="F583" s="74" t="s">
        <v>70</v>
      </c>
      <c r="G583" s="74" t="s">
        <v>94</v>
      </c>
      <c r="H583" s="74" t="s">
        <v>170</v>
      </c>
      <c r="I583" s="74" t="s">
        <v>179</v>
      </c>
      <c r="J583" s="74" t="s">
        <v>43</v>
      </c>
      <c r="K583" s="74"/>
      <c r="L583" s="74"/>
      <c r="M583" s="74" t="s">
        <v>38</v>
      </c>
      <c r="N583" s="74" t="s">
        <v>39</v>
      </c>
      <c r="O583" s="74" t="s">
        <v>40</v>
      </c>
      <c r="P583" s="75" t="s">
        <v>180</v>
      </c>
      <c r="Q583" s="77">
        <v>0</v>
      </c>
      <c r="R583" s="77">
        <v>8956559</v>
      </c>
      <c r="S583" s="77">
        <v>0</v>
      </c>
      <c r="T583" s="77">
        <v>8956559</v>
      </c>
      <c r="U583" s="77">
        <v>0</v>
      </c>
      <c r="V583" s="77">
        <v>8956559</v>
      </c>
      <c r="W583" s="77">
        <v>0</v>
      </c>
      <c r="X583" s="77">
        <v>8956559</v>
      </c>
      <c r="Y583" s="77">
        <v>0</v>
      </c>
      <c r="Z583" s="77">
        <v>0</v>
      </c>
      <c r="AA583" s="77">
        <v>0</v>
      </c>
    </row>
    <row r="584" spans="1:27" ht="15" customHeight="1" x14ac:dyDescent="0.25">
      <c r="A584" s="74" t="s">
        <v>227</v>
      </c>
      <c r="B584" s="75" t="s">
        <v>228</v>
      </c>
      <c r="C584" s="76" t="s">
        <v>216</v>
      </c>
      <c r="D584" s="69" t="s">
        <v>118</v>
      </c>
      <c r="E584" s="74" t="s">
        <v>81</v>
      </c>
      <c r="F584" s="74" t="s">
        <v>70</v>
      </c>
      <c r="G584" s="74" t="s">
        <v>78</v>
      </c>
      <c r="H584" s="74" t="s">
        <v>170</v>
      </c>
      <c r="I584" s="74" t="s">
        <v>173</v>
      </c>
      <c r="J584" s="74" t="s">
        <v>43</v>
      </c>
      <c r="K584" s="74"/>
      <c r="L584" s="74"/>
      <c r="M584" s="74" t="s">
        <v>38</v>
      </c>
      <c r="N584" s="74" t="s">
        <v>39</v>
      </c>
      <c r="O584" s="74" t="s">
        <v>40</v>
      </c>
      <c r="P584" s="75" t="s">
        <v>174</v>
      </c>
      <c r="Q584" s="77">
        <v>0</v>
      </c>
      <c r="R584" s="77">
        <v>174534750</v>
      </c>
      <c r="S584" s="77">
        <v>0</v>
      </c>
      <c r="T584" s="77">
        <v>174534750</v>
      </c>
      <c r="U584" s="77">
        <v>0</v>
      </c>
      <c r="V584" s="77">
        <v>169186266</v>
      </c>
      <c r="W584" s="77">
        <v>5348484</v>
      </c>
      <c r="X584" s="77">
        <v>169186266</v>
      </c>
      <c r="Y584" s="77">
        <v>42349727</v>
      </c>
      <c r="Z584" s="77">
        <v>42349727</v>
      </c>
      <c r="AA584" s="77">
        <v>42349727</v>
      </c>
    </row>
    <row r="585" spans="1:27" ht="15" customHeight="1" x14ac:dyDescent="0.25">
      <c r="A585" s="74" t="s">
        <v>227</v>
      </c>
      <c r="B585" s="75" t="s">
        <v>228</v>
      </c>
      <c r="C585" s="76" t="s">
        <v>216</v>
      </c>
      <c r="D585" s="69" t="s">
        <v>118</v>
      </c>
      <c r="E585" s="74" t="s">
        <v>81</v>
      </c>
      <c r="F585" s="74" t="s">
        <v>70</v>
      </c>
      <c r="G585" s="74" t="s">
        <v>78</v>
      </c>
      <c r="H585" s="74" t="s">
        <v>170</v>
      </c>
      <c r="I585" s="74" t="s">
        <v>173</v>
      </c>
      <c r="J585" s="74" t="s">
        <v>43</v>
      </c>
      <c r="K585" s="74"/>
      <c r="L585" s="74"/>
      <c r="M585" s="74" t="s">
        <v>38</v>
      </c>
      <c r="N585" s="74" t="s">
        <v>83</v>
      </c>
      <c r="O585" s="74" t="s">
        <v>40</v>
      </c>
      <c r="P585" s="75" t="s">
        <v>174</v>
      </c>
      <c r="Q585" s="77">
        <v>0</v>
      </c>
      <c r="R585" s="77">
        <v>70679111</v>
      </c>
      <c r="S585" s="77">
        <v>0</v>
      </c>
      <c r="T585" s="77">
        <v>70679111</v>
      </c>
      <c r="U585" s="77">
        <v>0</v>
      </c>
      <c r="V585" s="77">
        <v>67744650</v>
      </c>
      <c r="W585" s="77">
        <v>2934461</v>
      </c>
      <c r="X585" s="77">
        <v>43685829</v>
      </c>
      <c r="Y585" s="77">
        <v>11279040</v>
      </c>
      <c r="Z585" s="77">
        <v>11279040</v>
      </c>
      <c r="AA585" s="77">
        <v>11279040</v>
      </c>
    </row>
    <row r="586" spans="1:27" ht="15" customHeight="1" x14ac:dyDescent="0.25">
      <c r="A586" s="74" t="s">
        <v>227</v>
      </c>
      <c r="B586" s="75" t="s">
        <v>228</v>
      </c>
      <c r="C586" s="76" t="s">
        <v>217</v>
      </c>
      <c r="D586" s="69" t="s">
        <v>118</v>
      </c>
      <c r="E586" s="74" t="s">
        <v>81</v>
      </c>
      <c r="F586" s="74" t="s">
        <v>70</v>
      </c>
      <c r="G586" s="74" t="s">
        <v>78</v>
      </c>
      <c r="H586" s="74" t="s">
        <v>170</v>
      </c>
      <c r="I586" s="74" t="s">
        <v>175</v>
      </c>
      <c r="J586" s="74" t="s">
        <v>43</v>
      </c>
      <c r="K586" s="74"/>
      <c r="L586" s="74"/>
      <c r="M586" s="74" t="s">
        <v>50</v>
      </c>
      <c r="N586" s="74" t="s">
        <v>51</v>
      </c>
      <c r="O586" s="74" t="s">
        <v>40</v>
      </c>
      <c r="P586" s="75" t="s">
        <v>176</v>
      </c>
      <c r="Q586" s="77">
        <v>0</v>
      </c>
      <c r="R586" s="77">
        <v>64807890</v>
      </c>
      <c r="S586" s="77">
        <v>0</v>
      </c>
      <c r="T586" s="77">
        <v>64807890</v>
      </c>
      <c r="U586" s="77">
        <v>0</v>
      </c>
      <c r="V586" s="77">
        <v>61273680</v>
      </c>
      <c r="W586" s="77">
        <v>3534210</v>
      </c>
      <c r="X586" s="77">
        <v>31273680</v>
      </c>
      <c r="Y586" s="77">
        <v>2238333</v>
      </c>
      <c r="Z586" s="77">
        <v>2238333</v>
      </c>
      <c r="AA586" s="77">
        <v>2238333</v>
      </c>
    </row>
    <row r="587" spans="1:27" ht="15" customHeight="1" x14ac:dyDescent="0.25">
      <c r="A587" s="74" t="s">
        <v>227</v>
      </c>
      <c r="B587" s="75" t="s">
        <v>228</v>
      </c>
      <c r="C587" s="76" t="s">
        <v>218</v>
      </c>
      <c r="D587" s="69" t="s">
        <v>118</v>
      </c>
      <c r="E587" s="74" t="s">
        <v>90</v>
      </c>
      <c r="F587" s="74" t="s">
        <v>70</v>
      </c>
      <c r="G587" s="74" t="s">
        <v>91</v>
      </c>
      <c r="H587" s="74" t="s">
        <v>170</v>
      </c>
      <c r="I587" s="74" t="s">
        <v>177</v>
      </c>
      <c r="J587" s="74" t="s">
        <v>43</v>
      </c>
      <c r="K587" s="74"/>
      <c r="L587" s="74"/>
      <c r="M587" s="74" t="s">
        <v>50</v>
      </c>
      <c r="N587" s="74" t="s">
        <v>51</v>
      </c>
      <c r="O587" s="74" t="s">
        <v>40</v>
      </c>
      <c r="P587" s="75" t="s">
        <v>178</v>
      </c>
      <c r="Q587" s="77">
        <v>0</v>
      </c>
      <c r="R587" s="77">
        <v>24269760</v>
      </c>
      <c r="S587" s="77">
        <v>0</v>
      </c>
      <c r="T587" s="77">
        <v>24269760</v>
      </c>
      <c r="U587" s="77">
        <v>0</v>
      </c>
      <c r="V587" s="77">
        <v>24269760</v>
      </c>
      <c r="W587" s="77">
        <v>0</v>
      </c>
      <c r="X587" s="77">
        <v>0</v>
      </c>
      <c r="Y587" s="77">
        <v>0</v>
      </c>
      <c r="Z587" s="77">
        <v>0</v>
      </c>
      <c r="AA587" s="77">
        <v>0</v>
      </c>
    </row>
    <row r="588" spans="1:27" ht="15" customHeight="1" x14ac:dyDescent="0.25">
      <c r="A588" s="74" t="s">
        <v>227</v>
      </c>
      <c r="B588" s="75" t="s">
        <v>228</v>
      </c>
      <c r="C588" s="76" t="s">
        <v>219</v>
      </c>
      <c r="D588" s="69" t="s">
        <v>118</v>
      </c>
      <c r="E588" s="74" t="s">
        <v>90</v>
      </c>
      <c r="F588" s="74" t="s">
        <v>70</v>
      </c>
      <c r="G588" s="74" t="s">
        <v>94</v>
      </c>
      <c r="H588" s="74" t="s">
        <v>170</v>
      </c>
      <c r="I588" s="74" t="s">
        <v>179</v>
      </c>
      <c r="J588" s="74" t="s">
        <v>43</v>
      </c>
      <c r="K588" s="74"/>
      <c r="L588" s="74"/>
      <c r="M588" s="74" t="s">
        <v>38</v>
      </c>
      <c r="N588" s="74" t="s">
        <v>39</v>
      </c>
      <c r="O588" s="74" t="s">
        <v>40</v>
      </c>
      <c r="P588" s="75" t="s">
        <v>180</v>
      </c>
      <c r="Q588" s="77">
        <v>0</v>
      </c>
      <c r="R588" s="77">
        <v>3209009</v>
      </c>
      <c r="S588" s="77">
        <v>0</v>
      </c>
      <c r="T588" s="77">
        <v>3209009</v>
      </c>
      <c r="U588" s="77">
        <v>0</v>
      </c>
      <c r="V588" s="77">
        <v>3209009</v>
      </c>
      <c r="W588" s="77">
        <v>0</v>
      </c>
      <c r="X588" s="77">
        <v>0</v>
      </c>
      <c r="Y588" s="77">
        <v>0</v>
      </c>
      <c r="Z588" s="77">
        <v>0</v>
      </c>
      <c r="AA588" s="77">
        <v>0</v>
      </c>
    </row>
    <row r="589" spans="1:27" ht="15" customHeight="1" x14ac:dyDescent="0.25">
      <c r="A589" s="74" t="s">
        <v>229</v>
      </c>
      <c r="B589" s="75" t="s">
        <v>230</v>
      </c>
      <c r="C589" s="76" t="s">
        <v>215</v>
      </c>
      <c r="D589" s="69" t="s">
        <v>118</v>
      </c>
      <c r="E589" s="74" t="s">
        <v>69</v>
      </c>
      <c r="F589" s="74" t="s">
        <v>70</v>
      </c>
      <c r="G589" s="74" t="s">
        <v>74</v>
      </c>
      <c r="H589" s="74" t="s">
        <v>170</v>
      </c>
      <c r="I589" s="74" t="s">
        <v>171</v>
      </c>
      <c r="J589" s="74" t="s">
        <v>43</v>
      </c>
      <c r="K589" s="74"/>
      <c r="L589" s="74"/>
      <c r="M589" s="74" t="s">
        <v>38</v>
      </c>
      <c r="N589" s="74" t="s">
        <v>39</v>
      </c>
      <c r="O589" s="74" t="s">
        <v>40</v>
      </c>
      <c r="P589" s="75" t="s">
        <v>172</v>
      </c>
      <c r="Q589" s="77">
        <v>0</v>
      </c>
      <c r="R589" s="77">
        <v>10417134</v>
      </c>
      <c r="S589" s="77">
        <v>0</v>
      </c>
      <c r="T589" s="77">
        <v>10417134</v>
      </c>
      <c r="U589" s="77">
        <v>0</v>
      </c>
      <c r="V589" s="77">
        <v>4169819</v>
      </c>
      <c r="W589" s="77">
        <v>6247315</v>
      </c>
      <c r="X589" s="77">
        <v>4169819</v>
      </c>
      <c r="Y589" s="77">
        <v>4169819</v>
      </c>
      <c r="Z589" s="77">
        <v>4169819</v>
      </c>
      <c r="AA589" s="77">
        <v>4169819</v>
      </c>
    </row>
    <row r="590" spans="1:27" ht="15" customHeight="1" x14ac:dyDescent="0.25">
      <c r="A590" s="74" t="s">
        <v>229</v>
      </c>
      <c r="B590" s="75" t="s">
        <v>230</v>
      </c>
      <c r="C590" s="76" t="s">
        <v>216</v>
      </c>
      <c r="D590" s="69" t="s">
        <v>118</v>
      </c>
      <c r="E590" s="74" t="s">
        <v>81</v>
      </c>
      <c r="F590" s="74" t="s">
        <v>70</v>
      </c>
      <c r="G590" s="74" t="s">
        <v>78</v>
      </c>
      <c r="H590" s="74" t="s">
        <v>170</v>
      </c>
      <c r="I590" s="74" t="s">
        <v>173</v>
      </c>
      <c r="J590" s="74" t="s">
        <v>43</v>
      </c>
      <c r="K590" s="74"/>
      <c r="L590" s="74"/>
      <c r="M590" s="74" t="s">
        <v>38</v>
      </c>
      <c r="N590" s="74" t="s">
        <v>39</v>
      </c>
      <c r="O590" s="74" t="s">
        <v>40</v>
      </c>
      <c r="P590" s="75" t="s">
        <v>174</v>
      </c>
      <c r="Q590" s="77">
        <v>0</v>
      </c>
      <c r="R590" s="77">
        <v>78847200</v>
      </c>
      <c r="S590" s="77">
        <v>0</v>
      </c>
      <c r="T590" s="77">
        <v>78847200</v>
      </c>
      <c r="U590" s="77">
        <v>0</v>
      </c>
      <c r="V590" s="77">
        <v>78847200</v>
      </c>
      <c r="W590" s="77">
        <v>0</v>
      </c>
      <c r="X590" s="77">
        <v>72784560</v>
      </c>
      <c r="Y590" s="77">
        <v>20536034</v>
      </c>
      <c r="Z590" s="77">
        <v>20536034</v>
      </c>
      <c r="AA590" s="77">
        <v>20536034</v>
      </c>
    </row>
    <row r="591" spans="1:27" ht="15" customHeight="1" x14ac:dyDescent="0.25">
      <c r="A591" s="74" t="s">
        <v>229</v>
      </c>
      <c r="B591" s="75" t="s">
        <v>230</v>
      </c>
      <c r="C591" s="76" t="s">
        <v>216</v>
      </c>
      <c r="D591" s="69" t="s">
        <v>118</v>
      </c>
      <c r="E591" s="74" t="s">
        <v>81</v>
      </c>
      <c r="F591" s="74" t="s">
        <v>70</v>
      </c>
      <c r="G591" s="74" t="s">
        <v>78</v>
      </c>
      <c r="H591" s="74" t="s">
        <v>170</v>
      </c>
      <c r="I591" s="74" t="s">
        <v>173</v>
      </c>
      <c r="J591" s="74" t="s">
        <v>43</v>
      </c>
      <c r="K591" s="74"/>
      <c r="L591" s="74"/>
      <c r="M591" s="74" t="s">
        <v>38</v>
      </c>
      <c r="N591" s="74" t="s">
        <v>83</v>
      </c>
      <c r="O591" s="74" t="s">
        <v>40</v>
      </c>
      <c r="P591" s="75" t="s">
        <v>174</v>
      </c>
      <c r="Q591" s="77">
        <v>0</v>
      </c>
      <c r="R591" s="77">
        <v>38904302</v>
      </c>
      <c r="S591" s="77">
        <v>0</v>
      </c>
      <c r="T591" s="77">
        <v>38904302</v>
      </c>
      <c r="U591" s="77">
        <v>0</v>
      </c>
      <c r="V591" s="77">
        <v>32028265</v>
      </c>
      <c r="W591" s="77">
        <v>6876037</v>
      </c>
      <c r="X591" s="77">
        <v>27316549</v>
      </c>
      <c r="Y591" s="77">
        <v>7974874</v>
      </c>
      <c r="Z591" s="77">
        <v>7974874</v>
      </c>
      <c r="AA591" s="77">
        <v>7974874</v>
      </c>
    </row>
    <row r="592" spans="1:27" ht="15" customHeight="1" x14ac:dyDescent="0.25">
      <c r="A592" s="74" t="s">
        <v>229</v>
      </c>
      <c r="B592" s="75" t="s">
        <v>230</v>
      </c>
      <c r="C592" s="76" t="s">
        <v>218</v>
      </c>
      <c r="D592" s="69" t="s">
        <v>118</v>
      </c>
      <c r="E592" s="74" t="s">
        <v>90</v>
      </c>
      <c r="F592" s="74" t="s">
        <v>70</v>
      </c>
      <c r="G592" s="74" t="s">
        <v>91</v>
      </c>
      <c r="H592" s="74" t="s">
        <v>170</v>
      </c>
      <c r="I592" s="74" t="s">
        <v>177</v>
      </c>
      <c r="J592" s="74" t="s">
        <v>43</v>
      </c>
      <c r="K592" s="74"/>
      <c r="L592" s="74"/>
      <c r="M592" s="74" t="s">
        <v>50</v>
      </c>
      <c r="N592" s="74" t="s">
        <v>51</v>
      </c>
      <c r="O592" s="74" t="s">
        <v>40</v>
      </c>
      <c r="P592" s="75" t="s">
        <v>178</v>
      </c>
      <c r="Q592" s="77">
        <v>0</v>
      </c>
      <c r="R592" s="77">
        <v>24269760</v>
      </c>
      <c r="S592" s="77">
        <v>0</v>
      </c>
      <c r="T592" s="77">
        <v>24269760</v>
      </c>
      <c r="U592" s="77">
        <v>0</v>
      </c>
      <c r="V592" s="77">
        <v>24269760</v>
      </c>
      <c r="W592" s="77">
        <v>0</v>
      </c>
      <c r="X592" s="77">
        <v>24269760</v>
      </c>
      <c r="Y592" s="77">
        <v>1921356</v>
      </c>
      <c r="Z592" s="77">
        <v>1921356</v>
      </c>
      <c r="AA592" s="77">
        <v>1921356</v>
      </c>
    </row>
    <row r="593" spans="1:27" ht="15" customHeight="1" x14ac:dyDescent="0.25">
      <c r="A593" s="74" t="s">
        <v>229</v>
      </c>
      <c r="B593" s="75" t="s">
        <v>230</v>
      </c>
      <c r="C593" s="76" t="s">
        <v>219</v>
      </c>
      <c r="D593" s="69" t="s">
        <v>118</v>
      </c>
      <c r="E593" s="74" t="s">
        <v>90</v>
      </c>
      <c r="F593" s="74" t="s">
        <v>70</v>
      </c>
      <c r="G593" s="74" t="s">
        <v>94</v>
      </c>
      <c r="H593" s="74" t="s">
        <v>170</v>
      </c>
      <c r="I593" s="74" t="s">
        <v>179</v>
      </c>
      <c r="J593" s="74" t="s">
        <v>43</v>
      </c>
      <c r="K593" s="74"/>
      <c r="L593" s="74"/>
      <c r="M593" s="74" t="s">
        <v>38</v>
      </c>
      <c r="N593" s="74" t="s">
        <v>39</v>
      </c>
      <c r="O593" s="74" t="s">
        <v>40</v>
      </c>
      <c r="P593" s="75" t="s">
        <v>180</v>
      </c>
      <c r="Q593" s="77">
        <v>0</v>
      </c>
      <c r="R593" s="77">
        <v>4921253</v>
      </c>
      <c r="S593" s="77">
        <v>3605653</v>
      </c>
      <c r="T593" s="77">
        <v>1315600</v>
      </c>
      <c r="U593" s="77">
        <v>0</v>
      </c>
      <c r="V593" s="77">
        <v>1315600</v>
      </c>
      <c r="W593" s="77">
        <v>0</v>
      </c>
      <c r="X593" s="77">
        <v>1315600</v>
      </c>
      <c r="Y593" s="77">
        <v>0</v>
      </c>
      <c r="Z593" s="77">
        <v>0</v>
      </c>
      <c r="AA593" s="77">
        <v>0</v>
      </c>
    </row>
    <row r="594" spans="1:27" ht="15" customHeight="1" x14ac:dyDescent="0.25">
      <c r="A594" s="74" t="s">
        <v>231</v>
      </c>
      <c r="B594" s="75" t="s">
        <v>232</v>
      </c>
      <c r="C594" s="76" t="s">
        <v>216</v>
      </c>
      <c r="D594" s="69" t="s">
        <v>118</v>
      </c>
      <c r="E594" s="74" t="s">
        <v>81</v>
      </c>
      <c r="F594" s="74" t="s">
        <v>70</v>
      </c>
      <c r="G594" s="74" t="s">
        <v>78</v>
      </c>
      <c r="H594" s="74" t="s">
        <v>170</v>
      </c>
      <c r="I594" s="74" t="s">
        <v>173</v>
      </c>
      <c r="J594" s="74" t="s">
        <v>43</v>
      </c>
      <c r="K594" s="74"/>
      <c r="L594" s="74"/>
      <c r="M594" s="74" t="s">
        <v>38</v>
      </c>
      <c r="N594" s="74" t="s">
        <v>39</v>
      </c>
      <c r="O594" s="74" t="s">
        <v>40</v>
      </c>
      <c r="P594" s="75" t="s">
        <v>174</v>
      </c>
      <c r="Q594" s="77">
        <v>0</v>
      </c>
      <c r="R594" s="77">
        <v>162605200</v>
      </c>
      <c r="S594" s="77">
        <v>0</v>
      </c>
      <c r="T594" s="77">
        <v>162605200</v>
      </c>
      <c r="U594" s="77">
        <v>0</v>
      </c>
      <c r="V594" s="77">
        <v>152886711</v>
      </c>
      <c r="W594" s="77">
        <v>9718489</v>
      </c>
      <c r="X594" s="77">
        <v>152886711</v>
      </c>
      <c r="Y594" s="77">
        <v>40227281</v>
      </c>
      <c r="Z594" s="77">
        <v>40227281</v>
      </c>
      <c r="AA594" s="77">
        <v>40227281</v>
      </c>
    </row>
    <row r="595" spans="1:27" ht="15" customHeight="1" x14ac:dyDescent="0.25">
      <c r="A595" s="74" t="s">
        <v>231</v>
      </c>
      <c r="B595" s="75" t="s">
        <v>232</v>
      </c>
      <c r="C595" s="76" t="s">
        <v>216</v>
      </c>
      <c r="D595" s="69" t="s">
        <v>118</v>
      </c>
      <c r="E595" s="74" t="s">
        <v>81</v>
      </c>
      <c r="F595" s="74" t="s">
        <v>70</v>
      </c>
      <c r="G595" s="74" t="s">
        <v>78</v>
      </c>
      <c r="H595" s="74" t="s">
        <v>170</v>
      </c>
      <c r="I595" s="74" t="s">
        <v>173</v>
      </c>
      <c r="J595" s="74" t="s">
        <v>43</v>
      </c>
      <c r="K595" s="74"/>
      <c r="L595" s="74"/>
      <c r="M595" s="74" t="s">
        <v>38</v>
      </c>
      <c r="N595" s="74" t="s">
        <v>83</v>
      </c>
      <c r="O595" s="74" t="s">
        <v>40</v>
      </c>
      <c r="P595" s="75" t="s">
        <v>174</v>
      </c>
      <c r="Q595" s="77">
        <v>0</v>
      </c>
      <c r="R595" s="77">
        <v>68723445</v>
      </c>
      <c r="S595" s="77">
        <v>0</v>
      </c>
      <c r="T595" s="77">
        <v>68723445</v>
      </c>
      <c r="U595" s="77">
        <v>0</v>
      </c>
      <c r="V595" s="77">
        <v>66723445</v>
      </c>
      <c r="W595" s="77">
        <v>2000000</v>
      </c>
      <c r="X595" s="77">
        <v>42696412</v>
      </c>
      <c r="Y595" s="77">
        <v>11884568</v>
      </c>
      <c r="Z595" s="77">
        <v>11884568</v>
      </c>
      <c r="AA595" s="77">
        <v>11884568</v>
      </c>
    </row>
    <row r="596" spans="1:27" ht="15" customHeight="1" x14ac:dyDescent="0.25">
      <c r="A596" s="74" t="s">
        <v>231</v>
      </c>
      <c r="B596" s="75" t="s">
        <v>232</v>
      </c>
      <c r="C596" s="76" t="s">
        <v>217</v>
      </c>
      <c r="D596" s="69" t="s">
        <v>118</v>
      </c>
      <c r="E596" s="74" t="s">
        <v>81</v>
      </c>
      <c r="F596" s="74" t="s">
        <v>70</v>
      </c>
      <c r="G596" s="74" t="s">
        <v>78</v>
      </c>
      <c r="H596" s="74" t="s">
        <v>170</v>
      </c>
      <c r="I596" s="74" t="s">
        <v>175</v>
      </c>
      <c r="J596" s="74" t="s">
        <v>43</v>
      </c>
      <c r="K596" s="74"/>
      <c r="L596" s="74"/>
      <c r="M596" s="74" t="s">
        <v>50</v>
      </c>
      <c r="N596" s="74" t="s">
        <v>51</v>
      </c>
      <c r="O596" s="74" t="s">
        <v>40</v>
      </c>
      <c r="P596" s="75" t="s">
        <v>176</v>
      </c>
      <c r="Q596" s="77">
        <v>0</v>
      </c>
      <c r="R596" s="77">
        <v>56807890</v>
      </c>
      <c r="S596" s="77">
        <v>0</v>
      </c>
      <c r="T596" s="77">
        <v>56807890</v>
      </c>
      <c r="U596" s="77">
        <v>0</v>
      </c>
      <c r="V596" s="77">
        <v>56807890</v>
      </c>
      <c r="W596" s="77">
        <v>0</v>
      </c>
      <c r="X596" s="77">
        <v>54807890</v>
      </c>
      <c r="Y596" s="77">
        <v>0</v>
      </c>
      <c r="Z596" s="77">
        <v>0</v>
      </c>
      <c r="AA596" s="77">
        <v>0</v>
      </c>
    </row>
    <row r="597" spans="1:27" ht="15" customHeight="1" x14ac:dyDescent="0.25">
      <c r="A597" s="74" t="s">
        <v>231</v>
      </c>
      <c r="B597" s="75" t="s">
        <v>232</v>
      </c>
      <c r="C597" s="76" t="s">
        <v>218</v>
      </c>
      <c r="D597" s="69" t="s">
        <v>118</v>
      </c>
      <c r="E597" s="74" t="s">
        <v>90</v>
      </c>
      <c r="F597" s="74" t="s">
        <v>70</v>
      </c>
      <c r="G597" s="74" t="s">
        <v>91</v>
      </c>
      <c r="H597" s="74" t="s">
        <v>170</v>
      </c>
      <c r="I597" s="74" t="s">
        <v>177</v>
      </c>
      <c r="J597" s="74" t="s">
        <v>43</v>
      </c>
      <c r="K597" s="74"/>
      <c r="L597" s="74"/>
      <c r="M597" s="74" t="s">
        <v>50</v>
      </c>
      <c r="N597" s="74" t="s">
        <v>51</v>
      </c>
      <c r="O597" s="74" t="s">
        <v>40</v>
      </c>
      <c r="P597" s="75" t="s">
        <v>178</v>
      </c>
      <c r="Q597" s="77">
        <v>0</v>
      </c>
      <c r="R597" s="77">
        <v>24269760</v>
      </c>
      <c r="S597" s="77">
        <v>0</v>
      </c>
      <c r="T597" s="77">
        <v>24269760</v>
      </c>
      <c r="U597" s="77">
        <v>0</v>
      </c>
      <c r="V597" s="77">
        <v>24269760</v>
      </c>
      <c r="W597" s="77">
        <v>0</v>
      </c>
      <c r="X597" s="77">
        <v>24269760</v>
      </c>
      <c r="Y597" s="77">
        <v>3438216</v>
      </c>
      <c r="Z597" s="77">
        <v>3438216</v>
      </c>
      <c r="AA597" s="77">
        <v>3438216</v>
      </c>
    </row>
    <row r="598" spans="1:27" ht="15" customHeight="1" x14ac:dyDescent="0.25">
      <c r="A598" s="74" t="s">
        <v>231</v>
      </c>
      <c r="B598" s="75" t="s">
        <v>232</v>
      </c>
      <c r="C598" s="76" t="s">
        <v>219</v>
      </c>
      <c r="D598" s="69" t="s">
        <v>118</v>
      </c>
      <c r="E598" s="74" t="s">
        <v>90</v>
      </c>
      <c r="F598" s="74" t="s">
        <v>70</v>
      </c>
      <c r="G598" s="74" t="s">
        <v>94</v>
      </c>
      <c r="H598" s="74" t="s">
        <v>170</v>
      </c>
      <c r="I598" s="74" t="s">
        <v>179</v>
      </c>
      <c r="J598" s="74" t="s">
        <v>43</v>
      </c>
      <c r="K598" s="74"/>
      <c r="L598" s="74"/>
      <c r="M598" s="74" t="s">
        <v>38</v>
      </c>
      <c r="N598" s="74" t="s">
        <v>39</v>
      </c>
      <c r="O598" s="74" t="s">
        <v>40</v>
      </c>
      <c r="P598" s="75" t="s">
        <v>180</v>
      </c>
      <c r="Q598" s="77">
        <v>0</v>
      </c>
      <c r="R598" s="77">
        <v>12000000</v>
      </c>
      <c r="S598" s="77">
        <v>0</v>
      </c>
      <c r="T598" s="77">
        <v>12000000</v>
      </c>
      <c r="U598" s="77">
        <v>0</v>
      </c>
      <c r="V598" s="77">
        <v>12000000</v>
      </c>
      <c r="W598" s="77">
        <v>0</v>
      </c>
      <c r="X598" s="77">
        <v>0</v>
      </c>
      <c r="Y598" s="77">
        <v>0</v>
      </c>
      <c r="Z598" s="77">
        <v>0</v>
      </c>
      <c r="AA598" s="77">
        <v>0</v>
      </c>
    </row>
    <row r="599" spans="1:27" ht="15" customHeight="1" x14ac:dyDescent="0.25">
      <c r="A599" s="74" t="s">
        <v>233</v>
      </c>
      <c r="B599" s="75" t="s">
        <v>234</v>
      </c>
      <c r="C599" s="76" t="s">
        <v>216</v>
      </c>
      <c r="D599" s="69" t="s">
        <v>118</v>
      </c>
      <c r="E599" s="74" t="s">
        <v>81</v>
      </c>
      <c r="F599" s="74" t="s">
        <v>70</v>
      </c>
      <c r="G599" s="74" t="s">
        <v>78</v>
      </c>
      <c r="H599" s="74" t="s">
        <v>170</v>
      </c>
      <c r="I599" s="74" t="s">
        <v>173</v>
      </c>
      <c r="J599" s="74" t="s">
        <v>43</v>
      </c>
      <c r="K599" s="74"/>
      <c r="L599" s="74"/>
      <c r="M599" s="74" t="s">
        <v>38</v>
      </c>
      <c r="N599" s="74" t="s">
        <v>39</v>
      </c>
      <c r="O599" s="74" t="s">
        <v>40</v>
      </c>
      <c r="P599" s="75" t="s">
        <v>174</v>
      </c>
      <c r="Q599" s="77">
        <v>0</v>
      </c>
      <c r="R599" s="77">
        <v>225282400</v>
      </c>
      <c r="S599" s="77">
        <v>0</v>
      </c>
      <c r="T599" s="77">
        <v>225282400</v>
      </c>
      <c r="U599" s="77">
        <v>0</v>
      </c>
      <c r="V599" s="77">
        <v>225282400</v>
      </c>
      <c r="W599" s="77">
        <v>0</v>
      </c>
      <c r="X599" s="77">
        <v>224804961</v>
      </c>
      <c r="Y599" s="77">
        <v>39063108</v>
      </c>
      <c r="Z599" s="77">
        <v>39063108</v>
      </c>
      <c r="AA599" s="77">
        <v>39063108</v>
      </c>
    </row>
    <row r="600" spans="1:27" ht="15" customHeight="1" x14ac:dyDescent="0.25">
      <c r="A600" s="74" t="s">
        <v>233</v>
      </c>
      <c r="B600" s="75" t="s">
        <v>234</v>
      </c>
      <c r="C600" s="76" t="s">
        <v>216</v>
      </c>
      <c r="D600" s="69" t="s">
        <v>118</v>
      </c>
      <c r="E600" s="74" t="s">
        <v>81</v>
      </c>
      <c r="F600" s="74" t="s">
        <v>70</v>
      </c>
      <c r="G600" s="74" t="s">
        <v>78</v>
      </c>
      <c r="H600" s="74" t="s">
        <v>170</v>
      </c>
      <c r="I600" s="74" t="s">
        <v>173</v>
      </c>
      <c r="J600" s="74" t="s">
        <v>43</v>
      </c>
      <c r="K600" s="74"/>
      <c r="L600" s="74"/>
      <c r="M600" s="74" t="s">
        <v>38</v>
      </c>
      <c r="N600" s="74" t="s">
        <v>83</v>
      </c>
      <c r="O600" s="74" t="s">
        <v>40</v>
      </c>
      <c r="P600" s="75" t="s">
        <v>174</v>
      </c>
      <c r="Q600" s="77">
        <v>0</v>
      </c>
      <c r="R600" s="77">
        <v>85612616</v>
      </c>
      <c r="S600" s="77">
        <v>0</v>
      </c>
      <c r="T600" s="77">
        <v>85612616</v>
      </c>
      <c r="U600" s="77">
        <v>0</v>
      </c>
      <c r="V600" s="77">
        <v>85612616</v>
      </c>
      <c r="W600" s="77">
        <v>0</v>
      </c>
      <c r="X600" s="77">
        <v>58976665</v>
      </c>
      <c r="Y600" s="77">
        <v>15629475</v>
      </c>
      <c r="Z600" s="77">
        <v>15629475</v>
      </c>
      <c r="AA600" s="77">
        <v>15629475</v>
      </c>
    </row>
    <row r="601" spans="1:27" ht="15" customHeight="1" x14ac:dyDescent="0.25">
      <c r="A601" s="74" t="s">
        <v>233</v>
      </c>
      <c r="B601" s="75" t="s">
        <v>234</v>
      </c>
      <c r="C601" s="76" t="s">
        <v>217</v>
      </c>
      <c r="D601" s="69" t="s">
        <v>118</v>
      </c>
      <c r="E601" s="74" t="s">
        <v>81</v>
      </c>
      <c r="F601" s="74" t="s">
        <v>70</v>
      </c>
      <c r="G601" s="74" t="s">
        <v>78</v>
      </c>
      <c r="H601" s="74" t="s">
        <v>170</v>
      </c>
      <c r="I601" s="74" t="s">
        <v>175</v>
      </c>
      <c r="J601" s="74" t="s">
        <v>43</v>
      </c>
      <c r="K601" s="74"/>
      <c r="L601" s="74"/>
      <c r="M601" s="74" t="s">
        <v>50</v>
      </c>
      <c r="N601" s="74" t="s">
        <v>51</v>
      </c>
      <c r="O601" s="74" t="s">
        <v>40</v>
      </c>
      <c r="P601" s="75" t="s">
        <v>176</v>
      </c>
      <c r="Q601" s="77">
        <v>0</v>
      </c>
      <c r="R601" s="77">
        <v>79807890</v>
      </c>
      <c r="S601" s="77">
        <v>0</v>
      </c>
      <c r="T601" s="77">
        <v>79807890</v>
      </c>
      <c r="U601" s="77">
        <v>0</v>
      </c>
      <c r="V601" s="77">
        <v>79807890</v>
      </c>
      <c r="W601" s="77">
        <v>0</v>
      </c>
      <c r="X601" s="77">
        <v>74228916</v>
      </c>
      <c r="Y601" s="77">
        <v>955236</v>
      </c>
      <c r="Z601" s="77">
        <v>955236</v>
      </c>
      <c r="AA601" s="77">
        <v>955236</v>
      </c>
    </row>
    <row r="602" spans="1:27" ht="15" customHeight="1" x14ac:dyDescent="0.25">
      <c r="A602" s="74" t="s">
        <v>233</v>
      </c>
      <c r="B602" s="75" t="s">
        <v>234</v>
      </c>
      <c r="C602" s="76" t="s">
        <v>218</v>
      </c>
      <c r="D602" s="69" t="s">
        <v>118</v>
      </c>
      <c r="E602" s="74" t="s">
        <v>90</v>
      </c>
      <c r="F602" s="74" t="s">
        <v>70</v>
      </c>
      <c r="G602" s="74" t="s">
        <v>91</v>
      </c>
      <c r="H602" s="74" t="s">
        <v>170</v>
      </c>
      <c r="I602" s="74" t="s">
        <v>177</v>
      </c>
      <c r="J602" s="74" t="s">
        <v>43</v>
      </c>
      <c r="K602" s="74"/>
      <c r="L602" s="74"/>
      <c r="M602" s="74" t="s">
        <v>50</v>
      </c>
      <c r="N602" s="74" t="s">
        <v>51</v>
      </c>
      <c r="O602" s="74" t="s">
        <v>40</v>
      </c>
      <c r="P602" s="75" t="s">
        <v>178</v>
      </c>
      <c r="Q602" s="77">
        <v>0</v>
      </c>
      <c r="R602" s="77">
        <v>24269760</v>
      </c>
      <c r="S602" s="77">
        <v>0</v>
      </c>
      <c r="T602" s="77">
        <v>24269760</v>
      </c>
      <c r="U602" s="77">
        <v>0</v>
      </c>
      <c r="V602" s="77">
        <v>24269760</v>
      </c>
      <c r="W602" s="77">
        <v>0</v>
      </c>
      <c r="X602" s="77">
        <v>22752900</v>
      </c>
      <c r="Y602" s="77">
        <v>0</v>
      </c>
      <c r="Z602" s="77">
        <v>0</v>
      </c>
      <c r="AA602" s="77">
        <v>0</v>
      </c>
    </row>
    <row r="603" spans="1:27" ht="15" customHeight="1" x14ac:dyDescent="0.25">
      <c r="A603" s="74" t="s">
        <v>235</v>
      </c>
      <c r="B603" s="75" t="s">
        <v>236</v>
      </c>
      <c r="C603" s="76" t="s">
        <v>216</v>
      </c>
      <c r="D603" s="69" t="s">
        <v>118</v>
      </c>
      <c r="E603" s="74" t="s">
        <v>81</v>
      </c>
      <c r="F603" s="74" t="s">
        <v>70</v>
      </c>
      <c r="G603" s="74" t="s">
        <v>78</v>
      </c>
      <c r="H603" s="74" t="s">
        <v>170</v>
      </c>
      <c r="I603" s="74" t="s">
        <v>173</v>
      </c>
      <c r="J603" s="74" t="s">
        <v>43</v>
      </c>
      <c r="K603" s="74"/>
      <c r="L603" s="74"/>
      <c r="M603" s="74" t="s">
        <v>38</v>
      </c>
      <c r="N603" s="74" t="s">
        <v>39</v>
      </c>
      <c r="O603" s="74" t="s">
        <v>40</v>
      </c>
      <c r="P603" s="75" t="s">
        <v>174</v>
      </c>
      <c r="Q603" s="77">
        <v>0</v>
      </c>
      <c r="R603" s="77">
        <v>139521600</v>
      </c>
      <c r="S603" s="77">
        <v>0</v>
      </c>
      <c r="T603" s="77">
        <v>139521600</v>
      </c>
      <c r="U603" s="77">
        <v>0</v>
      </c>
      <c r="V603" s="77">
        <v>139521600</v>
      </c>
      <c r="W603" s="77">
        <v>0</v>
      </c>
      <c r="X603" s="77">
        <v>138944376</v>
      </c>
      <c r="Y603" s="77">
        <v>57011456</v>
      </c>
      <c r="Z603" s="77">
        <v>57011456</v>
      </c>
      <c r="AA603" s="77">
        <v>41573192</v>
      </c>
    </row>
    <row r="604" spans="1:27" ht="15" customHeight="1" x14ac:dyDescent="0.25">
      <c r="A604" s="74" t="s">
        <v>235</v>
      </c>
      <c r="B604" s="75" t="s">
        <v>236</v>
      </c>
      <c r="C604" s="76" t="s">
        <v>216</v>
      </c>
      <c r="D604" s="69" t="s">
        <v>118</v>
      </c>
      <c r="E604" s="74" t="s">
        <v>81</v>
      </c>
      <c r="F604" s="74" t="s">
        <v>70</v>
      </c>
      <c r="G604" s="74" t="s">
        <v>78</v>
      </c>
      <c r="H604" s="74" t="s">
        <v>170</v>
      </c>
      <c r="I604" s="74" t="s">
        <v>173</v>
      </c>
      <c r="J604" s="74" t="s">
        <v>43</v>
      </c>
      <c r="K604" s="74"/>
      <c r="L604" s="74"/>
      <c r="M604" s="74" t="s">
        <v>38</v>
      </c>
      <c r="N604" s="74" t="s">
        <v>83</v>
      </c>
      <c r="O604" s="74" t="s">
        <v>40</v>
      </c>
      <c r="P604" s="75" t="s">
        <v>174</v>
      </c>
      <c r="Q604" s="77">
        <v>0</v>
      </c>
      <c r="R604" s="77">
        <v>68002336</v>
      </c>
      <c r="S604" s="77">
        <v>0</v>
      </c>
      <c r="T604" s="77">
        <v>68002336</v>
      </c>
      <c r="U604" s="77">
        <v>0</v>
      </c>
      <c r="V604" s="77">
        <v>68002336</v>
      </c>
      <c r="W604" s="77">
        <v>0</v>
      </c>
      <c r="X604" s="77">
        <v>43131565</v>
      </c>
      <c r="Y604" s="77">
        <v>16721413</v>
      </c>
      <c r="Z604" s="77">
        <v>16721413</v>
      </c>
      <c r="AA604" s="77">
        <v>12319721</v>
      </c>
    </row>
    <row r="605" spans="1:27" ht="15" customHeight="1" x14ac:dyDescent="0.25">
      <c r="A605" s="74" t="s">
        <v>235</v>
      </c>
      <c r="B605" s="75" t="s">
        <v>236</v>
      </c>
      <c r="C605" s="76" t="s">
        <v>217</v>
      </c>
      <c r="D605" s="69" t="s">
        <v>118</v>
      </c>
      <c r="E605" s="74" t="s">
        <v>81</v>
      </c>
      <c r="F605" s="74" t="s">
        <v>70</v>
      </c>
      <c r="G605" s="74" t="s">
        <v>78</v>
      </c>
      <c r="H605" s="74" t="s">
        <v>170</v>
      </c>
      <c r="I605" s="74" t="s">
        <v>175</v>
      </c>
      <c r="J605" s="74" t="s">
        <v>43</v>
      </c>
      <c r="K605" s="74"/>
      <c r="L605" s="74"/>
      <c r="M605" s="74" t="s">
        <v>50</v>
      </c>
      <c r="N605" s="74" t="s">
        <v>51</v>
      </c>
      <c r="O605" s="74" t="s">
        <v>40</v>
      </c>
      <c r="P605" s="75" t="s">
        <v>176</v>
      </c>
      <c r="Q605" s="77">
        <v>0</v>
      </c>
      <c r="R605" s="77">
        <v>34807890</v>
      </c>
      <c r="S605" s="77">
        <v>0</v>
      </c>
      <c r="T605" s="77">
        <v>34807890</v>
      </c>
      <c r="U605" s="77">
        <v>0</v>
      </c>
      <c r="V605" s="77">
        <v>34807890</v>
      </c>
      <c r="W605" s="77">
        <v>0</v>
      </c>
      <c r="X605" s="77">
        <v>26270961</v>
      </c>
      <c r="Y605" s="77">
        <v>1531491</v>
      </c>
      <c r="Z605" s="77">
        <v>1531491</v>
      </c>
      <c r="AA605" s="77">
        <v>1531491</v>
      </c>
    </row>
    <row r="606" spans="1:27" ht="15" customHeight="1" x14ac:dyDescent="0.25">
      <c r="A606" s="74" t="s">
        <v>235</v>
      </c>
      <c r="B606" s="75" t="s">
        <v>236</v>
      </c>
      <c r="C606" s="76" t="s">
        <v>218</v>
      </c>
      <c r="D606" s="69" t="s">
        <v>118</v>
      </c>
      <c r="E606" s="74" t="s">
        <v>90</v>
      </c>
      <c r="F606" s="74" t="s">
        <v>70</v>
      </c>
      <c r="G606" s="74" t="s">
        <v>91</v>
      </c>
      <c r="H606" s="74" t="s">
        <v>170</v>
      </c>
      <c r="I606" s="74" t="s">
        <v>177</v>
      </c>
      <c r="J606" s="74" t="s">
        <v>43</v>
      </c>
      <c r="K606" s="74"/>
      <c r="L606" s="74"/>
      <c r="M606" s="74" t="s">
        <v>50</v>
      </c>
      <c r="N606" s="74" t="s">
        <v>51</v>
      </c>
      <c r="O606" s="74" t="s">
        <v>40</v>
      </c>
      <c r="P606" s="75" t="s">
        <v>178</v>
      </c>
      <c r="Q606" s="77">
        <v>0</v>
      </c>
      <c r="R606" s="77">
        <v>24269760</v>
      </c>
      <c r="S606" s="77">
        <v>0</v>
      </c>
      <c r="T606" s="77">
        <v>24269760</v>
      </c>
      <c r="U606" s="77">
        <v>0</v>
      </c>
      <c r="V606" s="77">
        <v>24269760</v>
      </c>
      <c r="W606" s="77">
        <v>0</v>
      </c>
      <c r="X606" s="77">
        <v>18202320</v>
      </c>
      <c r="Y606" s="77">
        <v>0</v>
      </c>
      <c r="Z606" s="77">
        <v>0</v>
      </c>
      <c r="AA606" s="77">
        <v>0</v>
      </c>
    </row>
    <row r="607" spans="1:27" ht="15" customHeight="1" x14ac:dyDescent="0.25">
      <c r="A607" s="74" t="s">
        <v>237</v>
      </c>
      <c r="B607" s="75" t="s">
        <v>238</v>
      </c>
      <c r="C607" s="76" t="s">
        <v>216</v>
      </c>
      <c r="D607" s="69" t="s">
        <v>118</v>
      </c>
      <c r="E607" s="74" t="s">
        <v>81</v>
      </c>
      <c r="F607" s="74" t="s">
        <v>70</v>
      </c>
      <c r="G607" s="74" t="s">
        <v>78</v>
      </c>
      <c r="H607" s="74" t="s">
        <v>170</v>
      </c>
      <c r="I607" s="74" t="s">
        <v>173</v>
      </c>
      <c r="J607" s="74" t="s">
        <v>43</v>
      </c>
      <c r="K607" s="74"/>
      <c r="L607" s="74"/>
      <c r="M607" s="74" t="s">
        <v>38</v>
      </c>
      <c r="N607" s="74" t="s">
        <v>39</v>
      </c>
      <c r="O607" s="74" t="s">
        <v>40</v>
      </c>
      <c r="P607" s="75" t="s">
        <v>174</v>
      </c>
      <c r="Q607" s="77">
        <v>0</v>
      </c>
      <c r="R607" s="77">
        <v>852008800</v>
      </c>
      <c r="S607" s="77">
        <v>0</v>
      </c>
      <c r="T607" s="77">
        <v>852008800</v>
      </c>
      <c r="U607" s="77">
        <v>0</v>
      </c>
      <c r="V607" s="77">
        <v>851973224</v>
      </c>
      <c r="W607" s="77">
        <v>35576</v>
      </c>
      <c r="X607" s="77">
        <v>706201930</v>
      </c>
      <c r="Y607" s="77">
        <v>33064660</v>
      </c>
      <c r="Z607" s="77">
        <v>33064660</v>
      </c>
      <c r="AA607" s="77">
        <v>33064660</v>
      </c>
    </row>
    <row r="608" spans="1:27" ht="15" customHeight="1" x14ac:dyDescent="0.25">
      <c r="A608" s="74" t="s">
        <v>237</v>
      </c>
      <c r="B608" s="75" t="s">
        <v>238</v>
      </c>
      <c r="C608" s="76" t="s">
        <v>216</v>
      </c>
      <c r="D608" s="69" t="s">
        <v>118</v>
      </c>
      <c r="E608" s="74" t="s">
        <v>81</v>
      </c>
      <c r="F608" s="74" t="s">
        <v>70</v>
      </c>
      <c r="G608" s="74" t="s">
        <v>78</v>
      </c>
      <c r="H608" s="74" t="s">
        <v>170</v>
      </c>
      <c r="I608" s="74" t="s">
        <v>173</v>
      </c>
      <c r="J608" s="74" t="s">
        <v>43</v>
      </c>
      <c r="K608" s="74"/>
      <c r="L608" s="74"/>
      <c r="M608" s="74" t="s">
        <v>38</v>
      </c>
      <c r="N608" s="74" t="s">
        <v>83</v>
      </c>
      <c r="O608" s="74" t="s">
        <v>40</v>
      </c>
      <c r="P608" s="75" t="s">
        <v>174</v>
      </c>
      <c r="Q608" s="77">
        <v>0</v>
      </c>
      <c r="R608" s="77">
        <v>106466920</v>
      </c>
      <c r="S608" s="77">
        <v>0</v>
      </c>
      <c r="T608" s="77">
        <v>106466920</v>
      </c>
      <c r="U608" s="77">
        <v>0</v>
      </c>
      <c r="V608" s="77">
        <v>104066920</v>
      </c>
      <c r="W608" s="77">
        <v>2400000</v>
      </c>
      <c r="X608" s="77">
        <v>40730777</v>
      </c>
      <c r="Y608" s="77">
        <v>9552260</v>
      </c>
      <c r="Z608" s="77">
        <v>9552260</v>
      </c>
      <c r="AA608" s="77">
        <v>9552260</v>
      </c>
    </row>
    <row r="609" spans="1:27" ht="15" customHeight="1" x14ac:dyDescent="0.25">
      <c r="A609" s="74" t="s">
        <v>237</v>
      </c>
      <c r="B609" s="75" t="s">
        <v>238</v>
      </c>
      <c r="C609" s="76" t="s">
        <v>217</v>
      </c>
      <c r="D609" s="69" t="s">
        <v>118</v>
      </c>
      <c r="E609" s="74" t="s">
        <v>81</v>
      </c>
      <c r="F609" s="74" t="s">
        <v>70</v>
      </c>
      <c r="G609" s="74" t="s">
        <v>78</v>
      </c>
      <c r="H609" s="74" t="s">
        <v>170</v>
      </c>
      <c r="I609" s="74" t="s">
        <v>175</v>
      </c>
      <c r="J609" s="74" t="s">
        <v>43</v>
      </c>
      <c r="K609" s="74"/>
      <c r="L609" s="74"/>
      <c r="M609" s="74" t="s">
        <v>50</v>
      </c>
      <c r="N609" s="74" t="s">
        <v>51</v>
      </c>
      <c r="O609" s="74" t="s">
        <v>40</v>
      </c>
      <c r="P609" s="75" t="s">
        <v>176</v>
      </c>
      <c r="Q609" s="77">
        <v>0</v>
      </c>
      <c r="R609" s="77">
        <v>64807890</v>
      </c>
      <c r="S609" s="77">
        <v>0</v>
      </c>
      <c r="T609" s="77">
        <v>64807890</v>
      </c>
      <c r="U609" s="77">
        <v>0</v>
      </c>
      <c r="V609" s="77">
        <v>64807890</v>
      </c>
      <c r="W609" s="77">
        <v>0</v>
      </c>
      <c r="X609" s="77">
        <v>15000000</v>
      </c>
      <c r="Y609" s="77">
        <v>0</v>
      </c>
      <c r="Z609" s="77">
        <v>0</v>
      </c>
      <c r="AA609" s="77">
        <v>0</v>
      </c>
    </row>
    <row r="610" spans="1:27" ht="15" customHeight="1" x14ac:dyDescent="0.25">
      <c r="A610" s="74" t="s">
        <v>237</v>
      </c>
      <c r="B610" s="75" t="s">
        <v>238</v>
      </c>
      <c r="C610" s="76" t="s">
        <v>218</v>
      </c>
      <c r="D610" s="69" t="s">
        <v>118</v>
      </c>
      <c r="E610" s="74" t="s">
        <v>90</v>
      </c>
      <c r="F610" s="74" t="s">
        <v>70</v>
      </c>
      <c r="G610" s="74" t="s">
        <v>91</v>
      </c>
      <c r="H610" s="74" t="s">
        <v>170</v>
      </c>
      <c r="I610" s="74" t="s">
        <v>177</v>
      </c>
      <c r="J610" s="74" t="s">
        <v>43</v>
      </c>
      <c r="K610" s="74"/>
      <c r="L610" s="74"/>
      <c r="M610" s="74" t="s">
        <v>50</v>
      </c>
      <c r="N610" s="74" t="s">
        <v>51</v>
      </c>
      <c r="O610" s="74" t="s">
        <v>40</v>
      </c>
      <c r="P610" s="75" t="s">
        <v>178</v>
      </c>
      <c r="Q610" s="77">
        <v>0</v>
      </c>
      <c r="R610" s="77">
        <v>24269760</v>
      </c>
      <c r="S610" s="77">
        <v>0</v>
      </c>
      <c r="T610" s="77">
        <v>24269760</v>
      </c>
      <c r="U610" s="77">
        <v>0</v>
      </c>
      <c r="V610" s="77">
        <v>24269760</v>
      </c>
      <c r="W610" s="77">
        <v>0</v>
      </c>
      <c r="X610" s="77">
        <v>24269760</v>
      </c>
      <c r="Y610" s="77">
        <v>3943836</v>
      </c>
      <c r="Z610" s="77">
        <v>3943836</v>
      </c>
      <c r="AA610" s="77">
        <v>3943836</v>
      </c>
    </row>
    <row r="611" spans="1:27" ht="15" customHeight="1" x14ac:dyDescent="0.25">
      <c r="A611" s="74" t="s">
        <v>237</v>
      </c>
      <c r="B611" s="75" t="s">
        <v>238</v>
      </c>
      <c r="C611" s="76" t="s">
        <v>219</v>
      </c>
      <c r="D611" s="69" t="s">
        <v>118</v>
      </c>
      <c r="E611" s="74" t="s">
        <v>90</v>
      </c>
      <c r="F611" s="74" t="s">
        <v>70</v>
      </c>
      <c r="G611" s="74" t="s">
        <v>94</v>
      </c>
      <c r="H611" s="74" t="s">
        <v>170</v>
      </c>
      <c r="I611" s="74" t="s">
        <v>179</v>
      </c>
      <c r="J611" s="74" t="s">
        <v>43</v>
      </c>
      <c r="K611" s="74"/>
      <c r="L611" s="74"/>
      <c r="M611" s="74" t="s">
        <v>38</v>
      </c>
      <c r="N611" s="74" t="s">
        <v>39</v>
      </c>
      <c r="O611" s="74" t="s">
        <v>40</v>
      </c>
      <c r="P611" s="75" t="s">
        <v>180</v>
      </c>
      <c r="Q611" s="77">
        <v>0</v>
      </c>
      <c r="R611" s="77">
        <v>4921253</v>
      </c>
      <c r="S611" s="77">
        <v>0</v>
      </c>
      <c r="T611" s="77">
        <v>4921253</v>
      </c>
      <c r="U611" s="77">
        <v>0</v>
      </c>
      <c r="V611" s="77">
        <v>4921253</v>
      </c>
      <c r="W611" s="77">
        <v>0</v>
      </c>
      <c r="X611" s="77">
        <v>0</v>
      </c>
      <c r="Y611" s="77">
        <v>0</v>
      </c>
      <c r="Z611" s="77">
        <v>0</v>
      </c>
      <c r="AA611" s="77">
        <v>0</v>
      </c>
    </row>
    <row r="612" spans="1:27" ht="15" customHeight="1" x14ac:dyDescent="0.25">
      <c r="A612" s="74" t="s">
        <v>239</v>
      </c>
      <c r="B612" s="75" t="s">
        <v>240</v>
      </c>
      <c r="C612" s="76" t="s">
        <v>216</v>
      </c>
      <c r="D612" s="69" t="s">
        <v>118</v>
      </c>
      <c r="E612" s="74" t="s">
        <v>81</v>
      </c>
      <c r="F612" s="74" t="s">
        <v>70</v>
      </c>
      <c r="G612" s="74" t="s">
        <v>78</v>
      </c>
      <c r="H612" s="74" t="s">
        <v>170</v>
      </c>
      <c r="I612" s="74" t="s">
        <v>173</v>
      </c>
      <c r="J612" s="74" t="s">
        <v>43</v>
      </c>
      <c r="K612" s="74"/>
      <c r="L612" s="74"/>
      <c r="M612" s="74" t="s">
        <v>38</v>
      </c>
      <c r="N612" s="74" t="s">
        <v>39</v>
      </c>
      <c r="O612" s="74" t="s">
        <v>40</v>
      </c>
      <c r="P612" s="75" t="s">
        <v>174</v>
      </c>
      <c r="Q612" s="77">
        <v>0</v>
      </c>
      <c r="R612" s="77">
        <v>125354400</v>
      </c>
      <c r="S612" s="77">
        <v>0</v>
      </c>
      <c r="T612" s="77">
        <v>125354400</v>
      </c>
      <c r="U612" s="77">
        <v>0</v>
      </c>
      <c r="V612" s="77">
        <v>125354400</v>
      </c>
      <c r="W612" s="77">
        <v>0</v>
      </c>
      <c r="X612" s="77">
        <v>122545701</v>
      </c>
      <c r="Y612" s="77">
        <v>33103379</v>
      </c>
      <c r="Z612" s="77">
        <v>33103379</v>
      </c>
      <c r="AA612" s="77">
        <v>33103379</v>
      </c>
    </row>
    <row r="613" spans="1:27" ht="15" customHeight="1" x14ac:dyDescent="0.25">
      <c r="A613" s="74" t="s">
        <v>239</v>
      </c>
      <c r="B613" s="75" t="s">
        <v>240</v>
      </c>
      <c r="C613" s="76" t="s">
        <v>216</v>
      </c>
      <c r="D613" s="69" t="s">
        <v>118</v>
      </c>
      <c r="E613" s="74" t="s">
        <v>81</v>
      </c>
      <c r="F613" s="74" t="s">
        <v>70</v>
      </c>
      <c r="G613" s="74" t="s">
        <v>78</v>
      </c>
      <c r="H613" s="74" t="s">
        <v>170</v>
      </c>
      <c r="I613" s="74" t="s">
        <v>173</v>
      </c>
      <c r="J613" s="74" t="s">
        <v>43</v>
      </c>
      <c r="K613" s="74"/>
      <c r="L613" s="74"/>
      <c r="M613" s="74" t="s">
        <v>38</v>
      </c>
      <c r="N613" s="74" t="s">
        <v>83</v>
      </c>
      <c r="O613" s="74" t="s">
        <v>40</v>
      </c>
      <c r="P613" s="75" t="s">
        <v>174</v>
      </c>
      <c r="Q613" s="77">
        <v>0</v>
      </c>
      <c r="R613" s="77">
        <v>10554302</v>
      </c>
      <c r="S613" s="77">
        <v>0</v>
      </c>
      <c r="T613" s="77">
        <v>10554302</v>
      </c>
      <c r="U613" s="77">
        <v>0</v>
      </c>
      <c r="V613" s="77">
        <v>10554302</v>
      </c>
      <c r="W613" s="77">
        <v>0</v>
      </c>
      <c r="X613" s="77">
        <v>199743</v>
      </c>
      <c r="Y613" s="77">
        <v>199743</v>
      </c>
      <c r="Z613" s="77">
        <v>199743</v>
      </c>
      <c r="AA613" s="77">
        <v>199743</v>
      </c>
    </row>
    <row r="614" spans="1:27" ht="15" customHeight="1" x14ac:dyDescent="0.25">
      <c r="A614" s="74" t="s">
        <v>239</v>
      </c>
      <c r="B614" s="75" t="s">
        <v>240</v>
      </c>
      <c r="C614" s="76" t="s">
        <v>217</v>
      </c>
      <c r="D614" s="69" t="s">
        <v>118</v>
      </c>
      <c r="E614" s="74" t="s">
        <v>81</v>
      </c>
      <c r="F614" s="74" t="s">
        <v>70</v>
      </c>
      <c r="G614" s="74" t="s">
        <v>78</v>
      </c>
      <c r="H614" s="74" t="s">
        <v>170</v>
      </c>
      <c r="I614" s="74" t="s">
        <v>175</v>
      </c>
      <c r="J614" s="74" t="s">
        <v>43</v>
      </c>
      <c r="K614" s="74"/>
      <c r="L614" s="74"/>
      <c r="M614" s="74" t="s">
        <v>50</v>
      </c>
      <c r="N614" s="74" t="s">
        <v>51</v>
      </c>
      <c r="O614" s="74" t="s">
        <v>40</v>
      </c>
      <c r="P614" s="75" t="s">
        <v>176</v>
      </c>
      <c r="Q614" s="77">
        <v>0</v>
      </c>
      <c r="R614" s="77">
        <v>4000000</v>
      </c>
      <c r="S614" s="77">
        <v>0</v>
      </c>
      <c r="T614" s="77">
        <v>4000000</v>
      </c>
      <c r="U614" s="77">
        <v>0</v>
      </c>
      <c r="V614" s="77">
        <v>4000000</v>
      </c>
      <c r="W614" s="77">
        <v>0</v>
      </c>
      <c r="X614" s="77">
        <v>735247</v>
      </c>
      <c r="Y614" s="77">
        <v>735247</v>
      </c>
      <c r="Z614" s="77">
        <v>735247</v>
      </c>
      <c r="AA614" s="77">
        <v>735247</v>
      </c>
    </row>
    <row r="615" spans="1:27" ht="15" customHeight="1" x14ac:dyDescent="0.25">
      <c r="A615" s="74" t="s">
        <v>239</v>
      </c>
      <c r="B615" s="75" t="s">
        <v>240</v>
      </c>
      <c r="C615" s="76" t="s">
        <v>218</v>
      </c>
      <c r="D615" s="69" t="s">
        <v>118</v>
      </c>
      <c r="E615" s="74" t="s">
        <v>90</v>
      </c>
      <c r="F615" s="74" t="s">
        <v>70</v>
      </c>
      <c r="G615" s="74" t="s">
        <v>91</v>
      </c>
      <c r="H615" s="74" t="s">
        <v>170</v>
      </c>
      <c r="I615" s="74" t="s">
        <v>177</v>
      </c>
      <c r="J615" s="74" t="s">
        <v>43</v>
      </c>
      <c r="K615" s="74"/>
      <c r="L615" s="74"/>
      <c r="M615" s="74" t="s">
        <v>50</v>
      </c>
      <c r="N615" s="74" t="s">
        <v>51</v>
      </c>
      <c r="O615" s="74" t="s">
        <v>40</v>
      </c>
      <c r="P615" s="75" t="s">
        <v>178</v>
      </c>
      <c r="Q615" s="77">
        <v>0</v>
      </c>
      <c r="R615" s="77">
        <v>24269760</v>
      </c>
      <c r="S615" s="77">
        <v>0</v>
      </c>
      <c r="T615" s="77">
        <v>24269760</v>
      </c>
      <c r="U615" s="77">
        <v>0</v>
      </c>
      <c r="V615" s="77">
        <v>24269760</v>
      </c>
      <c r="W615" s="77">
        <v>0</v>
      </c>
      <c r="X615" s="77">
        <v>24269760</v>
      </c>
      <c r="Y615" s="77">
        <v>3438216</v>
      </c>
      <c r="Z615" s="77">
        <v>3438216</v>
      </c>
      <c r="AA615" s="77">
        <v>3438216</v>
      </c>
    </row>
    <row r="616" spans="1:27" ht="15" customHeight="1" x14ac:dyDescent="0.25">
      <c r="A616" s="74" t="s">
        <v>239</v>
      </c>
      <c r="B616" s="75" t="s">
        <v>240</v>
      </c>
      <c r="C616" s="76" t="s">
        <v>219</v>
      </c>
      <c r="D616" s="69" t="s">
        <v>118</v>
      </c>
      <c r="E616" s="74" t="s">
        <v>90</v>
      </c>
      <c r="F616" s="74" t="s">
        <v>70</v>
      </c>
      <c r="G616" s="74" t="s">
        <v>94</v>
      </c>
      <c r="H616" s="74" t="s">
        <v>170</v>
      </c>
      <c r="I616" s="74" t="s">
        <v>179</v>
      </c>
      <c r="J616" s="74" t="s">
        <v>43</v>
      </c>
      <c r="K616" s="74"/>
      <c r="L616" s="74"/>
      <c r="M616" s="74" t="s">
        <v>38</v>
      </c>
      <c r="N616" s="74" t="s">
        <v>39</v>
      </c>
      <c r="O616" s="74" t="s">
        <v>40</v>
      </c>
      <c r="P616" s="75" t="s">
        <v>180</v>
      </c>
      <c r="Q616" s="77">
        <v>0</v>
      </c>
      <c r="R616" s="77">
        <v>960000</v>
      </c>
      <c r="S616" s="77">
        <v>0</v>
      </c>
      <c r="T616" s="77">
        <v>960000</v>
      </c>
      <c r="U616" s="77">
        <v>0</v>
      </c>
      <c r="V616" s="77">
        <v>960000</v>
      </c>
      <c r="W616" s="77">
        <v>0</v>
      </c>
      <c r="X616" s="77">
        <v>960000</v>
      </c>
      <c r="Y616" s="77">
        <v>0</v>
      </c>
      <c r="Z616" s="77">
        <v>0</v>
      </c>
      <c r="AA616" s="77">
        <v>0</v>
      </c>
    </row>
    <row r="617" spans="1:27" ht="15" customHeight="1" x14ac:dyDescent="0.25">
      <c r="A617" s="74" t="s">
        <v>241</v>
      </c>
      <c r="B617" s="75" t="s">
        <v>242</v>
      </c>
      <c r="C617" s="76" t="s">
        <v>216</v>
      </c>
      <c r="D617" s="69" t="s">
        <v>118</v>
      </c>
      <c r="E617" s="74" t="s">
        <v>81</v>
      </c>
      <c r="F617" s="74" t="s">
        <v>70</v>
      </c>
      <c r="G617" s="74" t="s">
        <v>78</v>
      </c>
      <c r="H617" s="74" t="s">
        <v>170</v>
      </c>
      <c r="I617" s="74" t="s">
        <v>173</v>
      </c>
      <c r="J617" s="74" t="s">
        <v>43</v>
      </c>
      <c r="K617" s="74"/>
      <c r="L617" s="74"/>
      <c r="M617" s="74" t="s">
        <v>38</v>
      </c>
      <c r="N617" s="74" t="s">
        <v>39</v>
      </c>
      <c r="O617" s="74" t="s">
        <v>40</v>
      </c>
      <c r="P617" s="75" t="s">
        <v>174</v>
      </c>
      <c r="Q617" s="77">
        <v>0</v>
      </c>
      <c r="R617" s="77">
        <v>190704750</v>
      </c>
      <c r="S617" s="77">
        <v>0</v>
      </c>
      <c r="T617" s="77">
        <v>190704750</v>
      </c>
      <c r="U617" s="77">
        <v>0</v>
      </c>
      <c r="V617" s="77">
        <v>190655951</v>
      </c>
      <c r="W617" s="77">
        <v>48799</v>
      </c>
      <c r="X617" s="77">
        <v>109916551</v>
      </c>
      <c r="Y617" s="77">
        <v>3916270</v>
      </c>
      <c r="Z617" s="77">
        <v>3916270</v>
      </c>
      <c r="AA617" s="77">
        <v>3916270</v>
      </c>
    </row>
    <row r="618" spans="1:27" ht="15" customHeight="1" x14ac:dyDescent="0.25">
      <c r="A618" s="74" t="s">
        <v>241</v>
      </c>
      <c r="B618" s="75" t="s">
        <v>242</v>
      </c>
      <c r="C618" s="76" t="s">
        <v>216</v>
      </c>
      <c r="D618" s="69" t="s">
        <v>118</v>
      </c>
      <c r="E618" s="74" t="s">
        <v>81</v>
      </c>
      <c r="F618" s="74" t="s">
        <v>70</v>
      </c>
      <c r="G618" s="74" t="s">
        <v>78</v>
      </c>
      <c r="H618" s="74" t="s">
        <v>170</v>
      </c>
      <c r="I618" s="74" t="s">
        <v>173</v>
      </c>
      <c r="J618" s="74" t="s">
        <v>43</v>
      </c>
      <c r="K618" s="74"/>
      <c r="L618" s="74"/>
      <c r="M618" s="74" t="s">
        <v>38</v>
      </c>
      <c r="N618" s="74" t="s">
        <v>83</v>
      </c>
      <c r="O618" s="74" t="s">
        <v>40</v>
      </c>
      <c r="P618" s="75" t="s">
        <v>174</v>
      </c>
      <c r="Q618" s="77">
        <v>0</v>
      </c>
      <c r="R618" s="77">
        <v>11404302</v>
      </c>
      <c r="S618" s="77">
        <v>0</v>
      </c>
      <c r="T618" s="77">
        <v>11404302</v>
      </c>
      <c r="U618" s="77">
        <v>0</v>
      </c>
      <c r="V618" s="77">
        <v>11404302</v>
      </c>
      <c r="W618" s="77">
        <v>0</v>
      </c>
      <c r="X618" s="77">
        <v>1332704</v>
      </c>
      <c r="Y618" s="77">
        <v>1332704</v>
      </c>
      <c r="Z618" s="77">
        <v>1332704</v>
      </c>
      <c r="AA618" s="77">
        <v>1332704</v>
      </c>
    </row>
    <row r="619" spans="1:27" ht="15" customHeight="1" x14ac:dyDescent="0.25">
      <c r="A619" s="74" t="s">
        <v>241</v>
      </c>
      <c r="B619" s="75" t="s">
        <v>242</v>
      </c>
      <c r="C619" s="76" t="s">
        <v>218</v>
      </c>
      <c r="D619" s="69" t="s">
        <v>118</v>
      </c>
      <c r="E619" s="74" t="s">
        <v>90</v>
      </c>
      <c r="F619" s="74" t="s">
        <v>70</v>
      </c>
      <c r="G619" s="74" t="s">
        <v>91</v>
      </c>
      <c r="H619" s="74" t="s">
        <v>170</v>
      </c>
      <c r="I619" s="74" t="s">
        <v>177</v>
      </c>
      <c r="J619" s="74" t="s">
        <v>43</v>
      </c>
      <c r="K619" s="74"/>
      <c r="L619" s="74"/>
      <c r="M619" s="74" t="s">
        <v>50</v>
      </c>
      <c r="N619" s="74" t="s">
        <v>51</v>
      </c>
      <c r="O619" s="74" t="s">
        <v>40</v>
      </c>
      <c r="P619" s="75" t="s">
        <v>178</v>
      </c>
      <c r="Q619" s="77">
        <v>0</v>
      </c>
      <c r="R619" s="77">
        <v>24269760</v>
      </c>
      <c r="S619" s="77">
        <v>0</v>
      </c>
      <c r="T619" s="77">
        <v>24269760</v>
      </c>
      <c r="U619" s="77">
        <v>0</v>
      </c>
      <c r="V619" s="77">
        <v>24269760</v>
      </c>
      <c r="W619" s="77">
        <v>0</v>
      </c>
      <c r="X619" s="77">
        <v>15168600</v>
      </c>
      <c r="Y619" s="77">
        <v>0</v>
      </c>
      <c r="Z619" s="77">
        <v>0</v>
      </c>
      <c r="AA619" s="77">
        <v>0</v>
      </c>
    </row>
    <row r="620" spans="1:27" ht="15" customHeight="1" x14ac:dyDescent="0.25">
      <c r="A620" s="74" t="s">
        <v>241</v>
      </c>
      <c r="B620" s="75" t="s">
        <v>242</v>
      </c>
      <c r="C620" s="76" t="s">
        <v>219</v>
      </c>
      <c r="D620" s="69" t="s">
        <v>118</v>
      </c>
      <c r="E620" s="74" t="s">
        <v>90</v>
      </c>
      <c r="F620" s="74" t="s">
        <v>70</v>
      </c>
      <c r="G620" s="74" t="s">
        <v>94</v>
      </c>
      <c r="H620" s="74" t="s">
        <v>170</v>
      </c>
      <c r="I620" s="74" t="s">
        <v>179</v>
      </c>
      <c r="J620" s="74" t="s">
        <v>43</v>
      </c>
      <c r="K620" s="74"/>
      <c r="L620" s="74"/>
      <c r="M620" s="74" t="s">
        <v>38</v>
      </c>
      <c r="N620" s="74" t="s">
        <v>39</v>
      </c>
      <c r="O620" s="74" t="s">
        <v>40</v>
      </c>
      <c r="P620" s="75" t="s">
        <v>180</v>
      </c>
      <c r="Q620" s="77">
        <v>0</v>
      </c>
      <c r="R620" s="77">
        <v>7502177</v>
      </c>
      <c r="S620" s="77">
        <v>0</v>
      </c>
      <c r="T620" s="77">
        <v>7502177</v>
      </c>
      <c r="U620" s="77">
        <v>0</v>
      </c>
      <c r="V620" s="77">
        <v>7502177</v>
      </c>
      <c r="W620" s="77">
        <v>0</v>
      </c>
      <c r="X620" s="77">
        <v>0</v>
      </c>
      <c r="Y620" s="77">
        <v>0</v>
      </c>
      <c r="Z620" s="77">
        <v>0</v>
      </c>
      <c r="AA620" s="77">
        <v>0</v>
      </c>
    </row>
    <row r="621" spans="1:27" ht="15" customHeight="1" x14ac:dyDescent="0.25">
      <c r="A621" s="74" t="s">
        <v>243</v>
      </c>
      <c r="B621" s="75" t="s">
        <v>244</v>
      </c>
      <c r="C621" s="76" t="s">
        <v>216</v>
      </c>
      <c r="D621" s="69" t="s">
        <v>118</v>
      </c>
      <c r="E621" s="74" t="s">
        <v>81</v>
      </c>
      <c r="F621" s="74" t="s">
        <v>70</v>
      </c>
      <c r="G621" s="74" t="s">
        <v>78</v>
      </c>
      <c r="H621" s="74" t="s">
        <v>170</v>
      </c>
      <c r="I621" s="74" t="s">
        <v>173</v>
      </c>
      <c r="J621" s="74" t="s">
        <v>43</v>
      </c>
      <c r="K621" s="74"/>
      <c r="L621" s="74"/>
      <c r="M621" s="74" t="s">
        <v>38</v>
      </c>
      <c r="N621" s="74" t="s">
        <v>39</v>
      </c>
      <c r="O621" s="74" t="s">
        <v>40</v>
      </c>
      <c r="P621" s="75" t="s">
        <v>174</v>
      </c>
      <c r="Q621" s="77">
        <v>0</v>
      </c>
      <c r="R621" s="77">
        <v>216366000</v>
      </c>
      <c r="S621" s="77">
        <v>0</v>
      </c>
      <c r="T621" s="77">
        <v>216366000</v>
      </c>
      <c r="U621" s="77">
        <v>0</v>
      </c>
      <c r="V621" s="77">
        <v>216342060</v>
      </c>
      <c r="W621" s="77">
        <v>23940</v>
      </c>
      <c r="X621" s="77">
        <v>216342060</v>
      </c>
      <c r="Y621" s="77">
        <v>70683218</v>
      </c>
      <c r="Z621" s="77">
        <v>70683218</v>
      </c>
      <c r="AA621" s="77">
        <v>64083218</v>
      </c>
    </row>
    <row r="622" spans="1:27" ht="15" customHeight="1" x14ac:dyDescent="0.25">
      <c r="A622" s="74" t="s">
        <v>243</v>
      </c>
      <c r="B622" s="75" t="s">
        <v>244</v>
      </c>
      <c r="C622" s="76" t="s">
        <v>216</v>
      </c>
      <c r="D622" s="69" t="s">
        <v>118</v>
      </c>
      <c r="E622" s="74" t="s">
        <v>81</v>
      </c>
      <c r="F622" s="74" t="s">
        <v>70</v>
      </c>
      <c r="G622" s="74" t="s">
        <v>78</v>
      </c>
      <c r="H622" s="74" t="s">
        <v>170</v>
      </c>
      <c r="I622" s="74" t="s">
        <v>173</v>
      </c>
      <c r="J622" s="74" t="s">
        <v>43</v>
      </c>
      <c r="K622" s="74"/>
      <c r="L622" s="74"/>
      <c r="M622" s="74" t="s">
        <v>38</v>
      </c>
      <c r="N622" s="74" t="s">
        <v>83</v>
      </c>
      <c r="O622" s="74" t="s">
        <v>40</v>
      </c>
      <c r="P622" s="75" t="s">
        <v>174</v>
      </c>
      <c r="Q622" s="77">
        <v>0</v>
      </c>
      <c r="R622" s="77">
        <v>90827516</v>
      </c>
      <c r="S622" s="77">
        <v>0</v>
      </c>
      <c r="T622" s="77">
        <v>90827516</v>
      </c>
      <c r="U622" s="77">
        <v>0</v>
      </c>
      <c r="V622" s="77">
        <v>85713481</v>
      </c>
      <c r="W622" s="77">
        <v>5114035</v>
      </c>
      <c r="X622" s="77">
        <v>64509968</v>
      </c>
      <c r="Y622" s="77">
        <v>26529708</v>
      </c>
      <c r="Z622" s="77">
        <v>26529708</v>
      </c>
      <c r="AA622" s="77">
        <v>20245498</v>
      </c>
    </row>
    <row r="623" spans="1:27" ht="15" customHeight="1" x14ac:dyDescent="0.25">
      <c r="A623" s="74" t="s">
        <v>243</v>
      </c>
      <c r="B623" s="75" t="s">
        <v>244</v>
      </c>
      <c r="C623" s="76" t="s">
        <v>217</v>
      </c>
      <c r="D623" s="69" t="s">
        <v>118</v>
      </c>
      <c r="E623" s="74" t="s">
        <v>81</v>
      </c>
      <c r="F623" s="74" t="s">
        <v>70</v>
      </c>
      <c r="G623" s="74" t="s">
        <v>78</v>
      </c>
      <c r="H623" s="74" t="s">
        <v>170</v>
      </c>
      <c r="I623" s="74" t="s">
        <v>175</v>
      </c>
      <c r="J623" s="74" t="s">
        <v>43</v>
      </c>
      <c r="K623" s="74"/>
      <c r="L623" s="74"/>
      <c r="M623" s="74" t="s">
        <v>50</v>
      </c>
      <c r="N623" s="74" t="s">
        <v>51</v>
      </c>
      <c r="O623" s="74" t="s">
        <v>40</v>
      </c>
      <c r="P623" s="75" t="s">
        <v>176</v>
      </c>
      <c r="Q623" s="77">
        <v>0</v>
      </c>
      <c r="R623" s="77">
        <v>37450000</v>
      </c>
      <c r="S623" s="77">
        <v>0</v>
      </c>
      <c r="T623" s="77">
        <v>37450000</v>
      </c>
      <c r="U623" s="77">
        <v>0</v>
      </c>
      <c r="V623" s="77">
        <v>3000000</v>
      </c>
      <c r="W623" s="77">
        <v>34450000</v>
      </c>
      <c r="X623" s="77">
        <v>2906679</v>
      </c>
      <c r="Y623" s="77">
        <v>2906679</v>
      </c>
      <c r="Z623" s="77">
        <v>2906679</v>
      </c>
      <c r="AA623" s="77">
        <v>2906679</v>
      </c>
    </row>
    <row r="624" spans="1:27" ht="15" customHeight="1" x14ac:dyDescent="0.25">
      <c r="A624" s="74" t="s">
        <v>243</v>
      </c>
      <c r="B624" s="75" t="s">
        <v>244</v>
      </c>
      <c r="C624" s="76" t="s">
        <v>218</v>
      </c>
      <c r="D624" s="69" t="s">
        <v>118</v>
      </c>
      <c r="E624" s="74" t="s">
        <v>90</v>
      </c>
      <c r="F624" s="74" t="s">
        <v>70</v>
      </c>
      <c r="G624" s="74" t="s">
        <v>91</v>
      </c>
      <c r="H624" s="74" t="s">
        <v>170</v>
      </c>
      <c r="I624" s="74" t="s">
        <v>177</v>
      </c>
      <c r="J624" s="74" t="s">
        <v>43</v>
      </c>
      <c r="K624" s="74"/>
      <c r="L624" s="74"/>
      <c r="M624" s="74" t="s">
        <v>50</v>
      </c>
      <c r="N624" s="74" t="s">
        <v>51</v>
      </c>
      <c r="O624" s="74" t="s">
        <v>40</v>
      </c>
      <c r="P624" s="75" t="s">
        <v>178</v>
      </c>
      <c r="Q624" s="77">
        <v>0</v>
      </c>
      <c r="R624" s="77">
        <v>24269760</v>
      </c>
      <c r="S624" s="77">
        <v>0</v>
      </c>
      <c r="T624" s="77">
        <v>24269760</v>
      </c>
      <c r="U624" s="77">
        <v>0</v>
      </c>
      <c r="V624" s="77">
        <v>24269760</v>
      </c>
      <c r="W624" s="77">
        <v>0</v>
      </c>
      <c r="X624" s="77">
        <v>24269760</v>
      </c>
      <c r="Y624" s="77">
        <v>7483176</v>
      </c>
      <c r="Z624" s="77">
        <v>7483176</v>
      </c>
      <c r="AA624" s="77">
        <v>7483176</v>
      </c>
    </row>
    <row r="625" spans="1:27" ht="15" customHeight="1" x14ac:dyDescent="0.25">
      <c r="A625" s="74" t="s">
        <v>243</v>
      </c>
      <c r="B625" s="75" t="s">
        <v>244</v>
      </c>
      <c r="C625" s="76" t="s">
        <v>219</v>
      </c>
      <c r="D625" s="69" t="s">
        <v>118</v>
      </c>
      <c r="E625" s="74" t="s">
        <v>90</v>
      </c>
      <c r="F625" s="74" t="s">
        <v>70</v>
      </c>
      <c r="G625" s="74" t="s">
        <v>94</v>
      </c>
      <c r="H625" s="74" t="s">
        <v>170</v>
      </c>
      <c r="I625" s="74" t="s">
        <v>179</v>
      </c>
      <c r="J625" s="74" t="s">
        <v>43</v>
      </c>
      <c r="K625" s="74"/>
      <c r="L625" s="74"/>
      <c r="M625" s="74" t="s">
        <v>38</v>
      </c>
      <c r="N625" s="74" t="s">
        <v>39</v>
      </c>
      <c r="O625" s="74" t="s">
        <v>40</v>
      </c>
      <c r="P625" s="75" t="s">
        <v>180</v>
      </c>
      <c r="Q625" s="77">
        <v>0</v>
      </c>
      <c r="R625" s="77">
        <v>6000000</v>
      </c>
      <c r="S625" s="77">
        <v>0</v>
      </c>
      <c r="T625" s="77">
        <v>6000000</v>
      </c>
      <c r="U625" s="77">
        <v>0</v>
      </c>
      <c r="V625" s="77">
        <v>6000000</v>
      </c>
      <c r="W625" s="77">
        <v>0</v>
      </c>
      <c r="X625" s="77">
        <v>0</v>
      </c>
      <c r="Y625" s="77">
        <v>0</v>
      </c>
      <c r="Z625" s="77">
        <v>0</v>
      </c>
      <c r="AA625" s="77">
        <v>0</v>
      </c>
    </row>
    <row r="626" spans="1:27" ht="15" customHeight="1" x14ac:dyDescent="0.25">
      <c r="A626" s="74" t="s">
        <v>245</v>
      </c>
      <c r="B626" s="75" t="s">
        <v>246</v>
      </c>
      <c r="C626" s="76" t="s">
        <v>216</v>
      </c>
      <c r="D626" s="69" t="s">
        <v>118</v>
      </c>
      <c r="E626" s="74" t="s">
        <v>81</v>
      </c>
      <c r="F626" s="74" t="s">
        <v>70</v>
      </c>
      <c r="G626" s="74" t="s">
        <v>78</v>
      </c>
      <c r="H626" s="74" t="s">
        <v>170</v>
      </c>
      <c r="I626" s="74" t="s">
        <v>173</v>
      </c>
      <c r="J626" s="74" t="s">
        <v>43</v>
      </c>
      <c r="K626" s="74"/>
      <c r="L626" s="74"/>
      <c r="M626" s="74" t="s">
        <v>38</v>
      </c>
      <c r="N626" s="74" t="s">
        <v>39</v>
      </c>
      <c r="O626" s="74" t="s">
        <v>40</v>
      </c>
      <c r="P626" s="75" t="s">
        <v>174</v>
      </c>
      <c r="Q626" s="77">
        <v>0</v>
      </c>
      <c r="R626" s="77">
        <v>248103853</v>
      </c>
      <c r="S626" s="77">
        <v>0</v>
      </c>
      <c r="T626" s="77">
        <v>248103853</v>
      </c>
      <c r="U626" s="77">
        <v>0</v>
      </c>
      <c r="V626" s="77">
        <v>247663294</v>
      </c>
      <c r="W626" s="77">
        <v>440559</v>
      </c>
      <c r="X626" s="77">
        <v>242763244</v>
      </c>
      <c r="Y626" s="77">
        <v>93019163</v>
      </c>
      <c r="Z626" s="77">
        <v>63364273</v>
      </c>
      <c r="AA626" s="77">
        <v>60684144</v>
      </c>
    </row>
    <row r="627" spans="1:27" ht="15" customHeight="1" x14ac:dyDescent="0.25">
      <c r="A627" s="74" t="s">
        <v>245</v>
      </c>
      <c r="B627" s="75" t="s">
        <v>246</v>
      </c>
      <c r="C627" s="76" t="s">
        <v>216</v>
      </c>
      <c r="D627" s="69" t="s">
        <v>118</v>
      </c>
      <c r="E627" s="74" t="s">
        <v>81</v>
      </c>
      <c r="F627" s="74" t="s">
        <v>70</v>
      </c>
      <c r="G627" s="74" t="s">
        <v>78</v>
      </c>
      <c r="H627" s="74" t="s">
        <v>170</v>
      </c>
      <c r="I627" s="74" t="s">
        <v>173</v>
      </c>
      <c r="J627" s="74" t="s">
        <v>43</v>
      </c>
      <c r="K627" s="74"/>
      <c r="L627" s="74"/>
      <c r="M627" s="74" t="s">
        <v>38</v>
      </c>
      <c r="N627" s="74" t="s">
        <v>83</v>
      </c>
      <c r="O627" s="74" t="s">
        <v>40</v>
      </c>
      <c r="P627" s="75" t="s">
        <v>174</v>
      </c>
      <c r="Q627" s="77">
        <v>0</v>
      </c>
      <c r="R627" s="77">
        <v>274293803</v>
      </c>
      <c r="S627" s="77">
        <v>0</v>
      </c>
      <c r="T627" s="77">
        <v>274293803</v>
      </c>
      <c r="U627" s="77">
        <v>0</v>
      </c>
      <c r="V627" s="77">
        <v>274293803</v>
      </c>
      <c r="W627" s="77">
        <v>0</v>
      </c>
      <c r="X627" s="77">
        <v>162663785</v>
      </c>
      <c r="Y627" s="77">
        <v>29200121</v>
      </c>
      <c r="Z627" s="77">
        <v>21264219</v>
      </c>
      <c r="AA627" s="77">
        <v>21264219</v>
      </c>
    </row>
    <row r="628" spans="1:27" ht="15" customHeight="1" x14ac:dyDescent="0.25">
      <c r="A628" s="74" t="s">
        <v>245</v>
      </c>
      <c r="B628" s="75" t="s">
        <v>246</v>
      </c>
      <c r="C628" s="76" t="s">
        <v>217</v>
      </c>
      <c r="D628" s="69" t="s">
        <v>118</v>
      </c>
      <c r="E628" s="74" t="s">
        <v>81</v>
      </c>
      <c r="F628" s="74" t="s">
        <v>70</v>
      </c>
      <c r="G628" s="74" t="s">
        <v>78</v>
      </c>
      <c r="H628" s="74" t="s">
        <v>170</v>
      </c>
      <c r="I628" s="74" t="s">
        <v>175</v>
      </c>
      <c r="J628" s="74" t="s">
        <v>43</v>
      </c>
      <c r="K628" s="74"/>
      <c r="L628" s="74"/>
      <c r="M628" s="74" t="s">
        <v>50</v>
      </c>
      <c r="N628" s="74" t="s">
        <v>51</v>
      </c>
      <c r="O628" s="74" t="s">
        <v>40</v>
      </c>
      <c r="P628" s="75" t="s">
        <v>176</v>
      </c>
      <c r="Q628" s="77">
        <v>0</v>
      </c>
      <c r="R628" s="77">
        <v>34807890</v>
      </c>
      <c r="S628" s="77">
        <v>0</v>
      </c>
      <c r="T628" s="77">
        <v>34807890</v>
      </c>
      <c r="U628" s="77">
        <v>0</v>
      </c>
      <c r="V628" s="77">
        <v>34807890</v>
      </c>
      <c r="W628" s="77">
        <v>0</v>
      </c>
      <c r="X628" s="77">
        <v>28273680</v>
      </c>
      <c r="Y628" s="77">
        <v>2709561</v>
      </c>
      <c r="Z628" s="77">
        <v>2709561</v>
      </c>
      <c r="AA628" s="77">
        <v>2709561</v>
      </c>
    </row>
    <row r="629" spans="1:27" ht="15" customHeight="1" x14ac:dyDescent="0.25">
      <c r="A629" s="74" t="s">
        <v>245</v>
      </c>
      <c r="B629" s="75" t="s">
        <v>246</v>
      </c>
      <c r="C629" s="76" t="s">
        <v>218</v>
      </c>
      <c r="D629" s="69" t="s">
        <v>118</v>
      </c>
      <c r="E629" s="74" t="s">
        <v>90</v>
      </c>
      <c r="F629" s="74" t="s">
        <v>70</v>
      </c>
      <c r="G629" s="74" t="s">
        <v>91</v>
      </c>
      <c r="H629" s="74" t="s">
        <v>170</v>
      </c>
      <c r="I629" s="74" t="s">
        <v>177</v>
      </c>
      <c r="J629" s="74" t="s">
        <v>43</v>
      </c>
      <c r="K629" s="74"/>
      <c r="L629" s="74"/>
      <c r="M629" s="74" t="s">
        <v>50</v>
      </c>
      <c r="N629" s="74" t="s">
        <v>51</v>
      </c>
      <c r="O629" s="74" t="s">
        <v>40</v>
      </c>
      <c r="P629" s="75" t="s">
        <v>178</v>
      </c>
      <c r="Q629" s="77">
        <v>0</v>
      </c>
      <c r="R629" s="77">
        <v>24269760</v>
      </c>
      <c r="S629" s="77">
        <v>0</v>
      </c>
      <c r="T629" s="77">
        <v>24269760</v>
      </c>
      <c r="U629" s="77">
        <v>0</v>
      </c>
      <c r="V629" s="77">
        <v>24269760</v>
      </c>
      <c r="W629" s="77">
        <v>0</v>
      </c>
      <c r="X629" s="77">
        <v>21236040</v>
      </c>
      <c r="Y629" s="77">
        <v>0</v>
      </c>
      <c r="Z629" s="77">
        <v>0</v>
      </c>
      <c r="AA629" s="77">
        <v>0</v>
      </c>
    </row>
    <row r="630" spans="1:27" ht="15" customHeight="1" x14ac:dyDescent="0.25">
      <c r="A630" s="74" t="s">
        <v>245</v>
      </c>
      <c r="B630" s="75" t="s">
        <v>246</v>
      </c>
      <c r="C630" s="76" t="s">
        <v>220</v>
      </c>
      <c r="D630" s="69" t="s">
        <v>118</v>
      </c>
      <c r="E630" s="74" t="s">
        <v>90</v>
      </c>
      <c r="F630" s="74" t="s">
        <v>70</v>
      </c>
      <c r="G630" s="74" t="s">
        <v>94</v>
      </c>
      <c r="H630" s="74" t="s">
        <v>170</v>
      </c>
      <c r="I630" s="74" t="s">
        <v>181</v>
      </c>
      <c r="J630" s="74" t="s">
        <v>43</v>
      </c>
      <c r="K630" s="74"/>
      <c r="L630" s="74"/>
      <c r="M630" s="74" t="s">
        <v>38</v>
      </c>
      <c r="N630" s="74" t="s">
        <v>39</v>
      </c>
      <c r="O630" s="74" t="s">
        <v>40</v>
      </c>
      <c r="P630" s="75" t="s">
        <v>182</v>
      </c>
      <c r="Q630" s="77">
        <v>0</v>
      </c>
      <c r="R630" s="77">
        <v>60904750</v>
      </c>
      <c r="S630" s="77">
        <v>0</v>
      </c>
      <c r="T630" s="77">
        <v>60904750</v>
      </c>
      <c r="U630" s="77">
        <v>0</v>
      </c>
      <c r="V630" s="77">
        <v>60904750</v>
      </c>
      <c r="W630" s="77">
        <v>0</v>
      </c>
      <c r="X630" s="77">
        <v>60904750</v>
      </c>
      <c r="Y630" s="77">
        <v>37622850</v>
      </c>
      <c r="Z630" s="77">
        <v>37622850</v>
      </c>
      <c r="AA630" s="77">
        <v>25081900</v>
      </c>
    </row>
    <row r="631" spans="1:27" ht="15" customHeight="1" x14ac:dyDescent="0.25">
      <c r="A631" s="74" t="s">
        <v>247</v>
      </c>
      <c r="B631" s="75" t="s">
        <v>248</v>
      </c>
      <c r="C631" s="76" t="s">
        <v>216</v>
      </c>
      <c r="D631" s="69" t="s">
        <v>118</v>
      </c>
      <c r="E631" s="74" t="s">
        <v>81</v>
      </c>
      <c r="F631" s="74" t="s">
        <v>70</v>
      </c>
      <c r="G631" s="74" t="s">
        <v>78</v>
      </c>
      <c r="H631" s="74" t="s">
        <v>170</v>
      </c>
      <c r="I631" s="74" t="s">
        <v>173</v>
      </c>
      <c r="J631" s="74" t="s">
        <v>43</v>
      </c>
      <c r="K631" s="74"/>
      <c r="L631" s="74"/>
      <c r="M631" s="74" t="s">
        <v>38</v>
      </c>
      <c r="N631" s="74" t="s">
        <v>39</v>
      </c>
      <c r="O631" s="74" t="s">
        <v>40</v>
      </c>
      <c r="P631" s="75" t="s">
        <v>174</v>
      </c>
      <c r="Q631" s="77">
        <v>0</v>
      </c>
      <c r="R631" s="77">
        <v>326932750</v>
      </c>
      <c r="S631" s="77">
        <v>0</v>
      </c>
      <c r="T631" s="77">
        <v>326932750</v>
      </c>
      <c r="U631" s="77">
        <v>0</v>
      </c>
      <c r="V631" s="77">
        <v>326932750</v>
      </c>
      <c r="W631" s="77">
        <v>0</v>
      </c>
      <c r="X631" s="77">
        <v>326932750</v>
      </c>
      <c r="Y631" s="77">
        <v>69609049</v>
      </c>
      <c r="Z631" s="77">
        <v>69609049</v>
      </c>
      <c r="AA631" s="77">
        <v>69609049</v>
      </c>
    </row>
    <row r="632" spans="1:27" ht="15" customHeight="1" x14ac:dyDescent="0.25">
      <c r="A632" s="74" t="s">
        <v>247</v>
      </c>
      <c r="B632" s="75" t="s">
        <v>248</v>
      </c>
      <c r="C632" s="76" t="s">
        <v>216</v>
      </c>
      <c r="D632" s="69" t="s">
        <v>118</v>
      </c>
      <c r="E632" s="74" t="s">
        <v>81</v>
      </c>
      <c r="F632" s="74" t="s">
        <v>70</v>
      </c>
      <c r="G632" s="74" t="s">
        <v>78</v>
      </c>
      <c r="H632" s="74" t="s">
        <v>170</v>
      </c>
      <c r="I632" s="74" t="s">
        <v>173</v>
      </c>
      <c r="J632" s="74" t="s">
        <v>43</v>
      </c>
      <c r="K632" s="74"/>
      <c r="L632" s="74"/>
      <c r="M632" s="74" t="s">
        <v>38</v>
      </c>
      <c r="N632" s="74" t="s">
        <v>83</v>
      </c>
      <c r="O632" s="74" t="s">
        <v>40</v>
      </c>
      <c r="P632" s="75" t="s">
        <v>174</v>
      </c>
      <c r="Q632" s="77">
        <v>0</v>
      </c>
      <c r="R632" s="77">
        <v>163082968</v>
      </c>
      <c r="S632" s="77">
        <v>0</v>
      </c>
      <c r="T632" s="77">
        <v>163082968</v>
      </c>
      <c r="U632" s="77">
        <v>0</v>
      </c>
      <c r="V632" s="77">
        <v>163082968</v>
      </c>
      <c r="W632" s="77">
        <v>0</v>
      </c>
      <c r="X632" s="77">
        <v>128959643</v>
      </c>
      <c r="Y632" s="77">
        <v>32489041</v>
      </c>
      <c r="Z632" s="77">
        <v>32489041</v>
      </c>
      <c r="AA632" s="77">
        <v>32489041</v>
      </c>
    </row>
    <row r="633" spans="1:27" ht="15" customHeight="1" x14ac:dyDescent="0.25">
      <c r="A633" s="74" t="s">
        <v>247</v>
      </c>
      <c r="B633" s="75" t="s">
        <v>248</v>
      </c>
      <c r="C633" s="76" t="s">
        <v>217</v>
      </c>
      <c r="D633" s="69" t="s">
        <v>118</v>
      </c>
      <c r="E633" s="74" t="s">
        <v>81</v>
      </c>
      <c r="F633" s="74" t="s">
        <v>70</v>
      </c>
      <c r="G633" s="74" t="s">
        <v>78</v>
      </c>
      <c r="H633" s="74" t="s">
        <v>170</v>
      </c>
      <c r="I633" s="74" t="s">
        <v>175</v>
      </c>
      <c r="J633" s="74" t="s">
        <v>43</v>
      </c>
      <c r="K633" s="74"/>
      <c r="L633" s="74"/>
      <c r="M633" s="74" t="s">
        <v>50</v>
      </c>
      <c r="N633" s="74" t="s">
        <v>51</v>
      </c>
      <c r="O633" s="74" t="s">
        <v>40</v>
      </c>
      <c r="P633" s="75" t="s">
        <v>176</v>
      </c>
      <c r="Q633" s="77">
        <v>0</v>
      </c>
      <c r="R633" s="77">
        <v>104807890</v>
      </c>
      <c r="S633" s="77">
        <v>0</v>
      </c>
      <c r="T633" s="77">
        <v>104807890</v>
      </c>
      <c r="U633" s="77">
        <v>0</v>
      </c>
      <c r="V633" s="77">
        <v>104807890</v>
      </c>
      <c r="W633" s="77">
        <v>0</v>
      </c>
      <c r="X633" s="77">
        <v>89130116</v>
      </c>
      <c r="Y633" s="77">
        <v>4744067</v>
      </c>
      <c r="Z633" s="77">
        <v>4744067</v>
      </c>
      <c r="AA633" s="77">
        <v>4744067</v>
      </c>
    </row>
    <row r="634" spans="1:27" ht="15" customHeight="1" x14ac:dyDescent="0.25">
      <c r="A634" s="74" t="s">
        <v>247</v>
      </c>
      <c r="B634" s="75" t="s">
        <v>248</v>
      </c>
      <c r="C634" s="76" t="s">
        <v>218</v>
      </c>
      <c r="D634" s="69" t="s">
        <v>118</v>
      </c>
      <c r="E634" s="74" t="s">
        <v>90</v>
      </c>
      <c r="F634" s="74" t="s">
        <v>70</v>
      </c>
      <c r="G634" s="74" t="s">
        <v>91</v>
      </c>
      <c r="H634" s="74" t="s">
        <v>170</v>
      </c>
      <c r="I634" s="74" t="s">
        <v>177</v>
      </c>
      <c r="J634" s="74" t="s">
        <v>43</v>
      </c>
      <c r="K634" s="74"/>
      <c r="L634" s="74"/>
      <c r="M634" s="74" t="s">
        <v>50</v>
      </c>
      <c r="N634" s="74" t="s">
        <v>51</v>
      </c>
      <c r="O634" s="74" t="s">
        <v>40</v>
      </c>
      <c r="P634" s="75" t="s">
        <v>178</v>
      </c>
      <c r="Q634" s="77">
        <v>0</v>
      </c>
      <c r="R634" s="77">
        <v>24269760</v>
      </c>
      <c r="S634" s="77">
        <v>0</v>
      </c>
      <c r="T634" s="77">
        <v>24269760</v>
      </c>
      <c r="U634" s="77">
        <v>0</v>
      </c>
      <c r="V634" s="77">
        <v>24269760</v>
      </c>
      <c r="W634" s="77">
        <v>0</v>
      </c>
      <c r="X634" s="77">
        <v>24269760</v>
      </c>
      <c r="Y634" s="77">
        <v>1921356</v>
      </c>
      <c r="Z634" s="77">
        <v>1921356</v>
      </c>
      <c r="AA634" s="77">
        <v>1921356</v>
      </c>
    </row>
    <row r="635" spans="1:27" ht="15" customHeight="1" x14ac:dyDescent="0.25">
      <c r="A635" s="74" t="s">
        <v>247</v>
      </c>
      <c r="B635" s="75" t="s">
        <v>248</v>
      </c>
      <c r="C635" s="76" t="s">
        <v>219</v>
      </c>
      <c r="D635" s="69" t="s">
        <v>118</v>
      </c>
      <c r="E635" s="74" t="s">
        <v>90</v>
      </c>
      <c r="F635" s="74" t="s">
        <v>70</v>
      </c>
      <c r="G635" s="74" t="s">
        <v>94</v>
      </c>
      <c r="H635" s="74" t="s">
        <v>170</v>
      </c>
      <c r="I635" s="74" t="s">
        <v>179</v>
      </c>
      <c r="J635" s="74" t="s">
        <v>43</v>
      </c>
      <c r="K635" s="74"/>
      <c r="L635" s="74"/>
      <c r="M635" s="74" t="s">
        <v>38</v>
      </c>
      <c r="N635" s="74" t="s">
        <v>39</v>
      </c>
      <c r="O635" s="74" t="s">
        <v>40</v>
      </c>
      <c r="P635" s="75" t="s">
        <v>180</v>
      </c>
      <c r="Q635" s="77">
        <v>0</v>
      </c>
      <c r="R635" s="77">
        <v>9197042</v>
      </c>
      <c r="S635" s="77">
        <v>0</v>
      </c>
      <c r="T635" s="77">
        <v>9197042</v>
      </c>
      <c r="U635" s="77">
        <v>0</v>
      </c>
      <c r="V635" s="77">
        <v>9197042</v>
      </c>
      <c r="W635" s="77">
        <v>0</v>
      </c>
      <c r="X635" s="77">
        <v>0</v>
      </c>
      <c r="Y635" s="77">
        <v>0</v>
      </c>
      <c r="Z635" s="77">
        <v>0</v>
      </c>
      <c r="AA635" s="77">
        <v>0</v>
      </c>
    </row>
    <row r="636" spans="1:27" ht="15" customHeight="1" x14ac:dyDescent="0.25">
      <c r="A636" s="74" t="s">
        <v>249</v>
      </c>
      <c r="B636" s="75" t="s">
        <v>250</v>
      </c>
      <c r="C636" s="76" t="s">
        <v>216</v>
      </c>
      <c r="D636" s="69" t="s">
        <v>118</v>
      </c>
      <c r="E636" s="74" t="s">
        <v>81</v>
      </c>
      <c r="F636" s="74" t="s">
        <v>70</v>
      </c>
      <c r="G636" s="74" t="s">
        <v>78</v>
      </c>
      <c r="H636" s="74" t="s">
        <v>170</v>
      </c>
      <c r="I636" s="74" t="s">
        <v>173</v>
      </c>
      <c r="J636" s="74" t="s">
        <v>43</v>
      </c>
      <c r="K636" s="74"/>
      <c r="L636" s="74"/>
      <c r="M636" s="74" t="s">
        <v>38</v>
      </c>
      <c r="N636" s="74" t="s">
        <v>39</v>
      </c>
      <c r="O636" s="74" t="s">
        <v>40</v>
      </c>
      <c r="P636" s="75" t="s">
        <v>174</v>
      </c>
      <c r="Q636" s="77">
        <v>0</v>
      </c>
      <c r="R636" s="77">
        <v>339142750</v>
      </c>
      <c r="S636" s="77">
        <v>0</v>
      </c>
      <c r="T636" s="77">
        <v>339142750</v>
      </c>
      <c r="U636" s="77">
        <v>0</v>
      </c>
      <c r="V636" s="77">
        <v>290500392</v>
      </c>
      <c r="W636" s="77">
        <v>48642358</v>
      </c>
      <c r="X636" s="77">
        <v>288848700</v>
      </c>
      <c r="Y636" s="77">
        <v>59294900</v>
      </c>
      <c r="Z636" s="77">
        <v>59294900</v>
      </c>
      <c r="AA636" s="77">
        <v>59294900</v>
      </c>
    </row>
    <row r="637" spans="1:27" ht="15" customHeight="1" x14ac:dyDescent="0.25">
      <c r="A637" s="74" t="s">
        <v>249</v>
      </c>
      <c r="B637" s="75" t="s">
        <v>250</v>
      </c>
      <c r="C637" s="76" t="s">
        <v>216</v>
      </c>
      <c r="D637" s="69" t="s">
        <v>118</v>
      </c>
      <c r="E637" s="74" t="s">
        <v>81</v>
      </c>
      <c r="F637" s="74" t="s">
        <v>70</v>
      </c>
      <c r="G637" s="74" t="s">
        <v>78</v>
      </c>
      <c r="H637" s="74" t="s">
        <v>170</v>
      </c>
      <c r="I637" s="74" t="s">
        <v>173</v>
      </c>
      <c r="J637" s="74" t="s">
        <v>43</v>
      </c>
      <c r="K637" s="74"/>
      <c r="L637" s="74"/>
      <c r="M637" s="74" t="s">
        <v>38</v>
      </c>
      <c r="N637" s="74" t="s">
        <v>83</v>
      </c>
      <c r="O637" s="74" t="s">
        <v>40</v>
      </c>
      <c r="P637" s="75" t="s">
        <v>174</v>
      </c>
      <c r="Q637" s="77">
        <v>0</v>
      </c>
      <c r="R637" s="77">
        <v>31672848</v>
      </c>
      <c r="S637" s="77">
        <v>0</v>
      </c>
      <c r="T637" s="77">
        <v>31672848</v>
      </c>
      <c r="U637" s="77">
        <v>0</v>
      </c>
      <c r="V637" s="77">
        <v>31672848</v>
      </c>
      <c r="W637" s="77">
        <v>0</v>
      </c>
      <c r="X637" s="77">
        <v>2412479</v>
      </c>
      <c r="Y637" s="77">
        <v>2412479</v>
      </c>
      <c r="Z637" s="77">
        <v>2412479</v>
      </c>
      <c r="AA637" s="77">
        <v>2412479</v>
      </c>
    </row>
    <row r="638" spans="1:27" ht="15" customHeight="1" x14ac:dyDescent="0.25">
      <c r="A638" s="74" t="s">
        <v>249</v>
      </c>
      <c r="B638" s="75" t="s">
        <v>250</v>
      </c>
      <c r="C638" s="76" t="s">
        <v>217</v>
      </c>
      <c r="D638" s="69" t="s">
        <v>118</v>
      </c>
      <c r="E638" s="74" t="s">
        <v>81</v>
      </c>
      <c r="F638" s="74" t="s">
        <v>70</v>
      </c>
      <c r="G638" s="74" t="s">
        <v>78</v>
      </c>
      <c r="H638" s="74" t="s">
        <v>170</v>
      </c>
      <c r="I638" s="74" t="s">
        <v>175</v>
      </c>
      <c r="J638" s="74" t="s">
        <v>43</v>
      </c>
      <c r="K638" s="74"/>
      <c r="L638" s="74"/>
      <c r="M638" s="74" t="s">
        <v>50</v>
      </c>
      <c r="N638" s="74" t="s">
        <v>51</v>
      </c>
      <c r="O638" s="74" t="s">
        <v>40</v>
      </c>
      <c r="P638" s="75" t="s">
        <v>176</v>
      </c>
      <c r="Q638" s="77">
        <v>0</v>
      </c>
      <c r="R638" s="77">
        <v>34807890</v>
      </c>
      <c r="S638" s="77">
        <v>0</v>
      </c>
      <c r="T638" s="77">
        <v>34807890</v>
      </c>
      <c r="U638" s="77">
        <v>0</v>
      </c>
      <c r="V638" s="77">
        <v>25972365</v>
      </c>
      <c r="W638" s="77">
        <v>8835525</v>
      </c>
      <c r="X638" s="77">
        <v>25972365</v>
      </c>
      <c r="Y638" s="77">
        <v>0</v>
      </c>
      <c r="Z638" s="77">
        <v>0</v>
      </c>
      <c r="AA638" s="77">
        <v>0</v>
      </c>
    </row>
    <row r="639" spans="1:27" ht="15" customHeight="1" x14ac:dyDescent="0.25">
      <c r="A639" s="74" t="s">
        <v>249</v>
      </c>
      <c r="B639" s="75" t="s">
        <v>250</v>
      </c>
      <c r="C639" s="76" t="s">
        <v>218</v>
      </c>
      <c r="D639" s="69" t="s">
        <v>118</v>
      </c>
      <c r="E639" s="74" t="s">
        <v>90</v>
      </c>
      <c r="F639" s="74" t="s">
        <v>70</v>
      </c>
      <c r="G639" s="74" t="s">
        <v>91</v>
      </c>
      <c r="H639" s="74" t="s">
        <v>170</v>
      </c>
      <c r="I639" s="74" t="s">
        <v>177</v>
      </c>
      <c r="J639" s="74" t="s">
        <v>43</v>
      </c>
      <c r="K639" s="74"/>
      <c r="L639" s="74"/>
      <c r="M639" s="74" t="s">
        <v>50</v>
      </c>
      <c r="N639" s="74" t="s">
        <v>51</v>
      </c>
      <c r="O639" s="74" t="s">
        <v>40</v>
      </c>
      <c r="P639" s="75" t="s">
        <v>178</v>
      </c>
      <c r="Q639" s="77">
        <v>0</v>
      </c>
      <c r="R639" s="77">
        <v>24269760</v>
      </c>
      <c r="S639" s="77">
        <v>0</v>
      </c>
      <c r="T639" s="77">
        <v>24269760</v>
      </c>
      <c r="U639" s="77">
        <v>0</v>
      </c>
      <c r="V639" s="77">
        <v>24269760</v>
      </c>
      <c r="W639" s="77">
        <v>0</v>
      </c>
      <c r="X639" s="77">
        <v>22752900</v>
      </c>
      <c r="Y639" s="77">
        <v>1516860</v>
      </c>
      <c r="Z639" s="77">
        <v>1516860</v>
      </c>
      <c r="AA639" s="77">
        <v>1516860</v>
      </c>
    </row>
    <row r="640" spans="1:27" ht="15" customHeight="1" x14ac:dyDescent="0.25">
      <c r="A640" s="74" t="s">
        <v>249</v>
      </c>
      <c r="B640" s="75" t="s">
        <v>250</v>
      </c>
      <c r="C640" s="76" t="s">
        <v>219</v>
      </c>
      <c r="D640" s="69" t="s">
        <v>118</v>
      </c>
      <c r="E640" s="74" t="s">
        <v>90</v>
      </c>
      <c r="F640" s="74" t="s">
        <v>70</v>
      </c>
      <c r="G640" s="74" t="s">
        <v>94</v>
      </c>
      <c r="H640" s="74" t="s">
        <v>170</v>
      </c>
      <c r="I640" s="74" t="s">
        <v>179</v>
      </c>
      <c r="J640" s="74" t="s">
        <v>43</v>
      </c>
      <c r="K640" s="74"/>
      <c r="L640" s="74"/>
      <c r="M640" s="74" t="s">
        <v>38</v>
      </c>
      <c r="N640" s="74" t="s">
        <v>39</v>
      </c>
      <c r="O640" s="74" t="s">
        <v>40</v>
      </c>
      <c r="P640" s="75" t="s">
        <v>180</v>
      </c>
      <c r="Q640" s="77">
        <v>0</v>
      </c>
      <c r="R640" s="77">
        <v>3578330</v>
      </c>
      <c r="S640" s="77">
        <v>0</v>
      </c>
      <c r="T640" s="77">
        <v>3578330</v>
      </c>
      <c r="U640" s="77">
        <v>0</v>
      </c>
      <c r="V640" s="77">
        <v>3578330</v>
      </c>
      <c r="W640" s="77">
        <v>0</v>
      </c>
      <c r="X640" s="77">
        <v>3486664</v>
      </c>
      <c r="Y640" s="77">
        <v>0</v>
      </c>
      <c r="Z640" s="77">
        <v>0</v>
      </c>
      <c r="AA640" s="77">
        <v>0</v>
      </c>
    </row>
    <row r="641" spans="1:27" ht="15" customHeight="1" x14ac:dyDescent="0.25">
      <c r="A641" s="74" t="s">
        <v>251</v>
      </c>
      <c r="B641" s="75" t="s">
        <v>252</v>
      </c>
      <c r="C641" s="76" t="s">
        <v>216</v>
      </c>
      <c r="D641" s="69" t="s">
        <v>118</v>
      </c>
      <c r="E641" s="74" t="s">
        <v>81</v>
      </c>
      <c r="F641" s="74" t="s">
        <v>70</v>
      </c>
      <c r="G641" s="74" t="s">
        <v>78</v>
      </c>
      <c r="H641" s="74" t="s">
        <v>170</v>
      </c>
      <c r="I641" s="74" t="s">
        <v>173</v>
      </c>
      <c r="J641" s="74" t="s">
        <v>43</v>
      </c>
      <c r="K641" s="74"/>
      <c r="L641" s="74"/>
      <c r="M641" s="74" t="s">
        <v>38</v>
      </c>
      <c r="N641" s="74" t="s">
        <v>39</v>
      </c>
      <c r="O641" s="74" t="s">
        <v>40</v>
      </c>
      <c r="P641" s="75" t="s">
        <v>174</v>
      </c>
      <c r="Q641" s="77">
        <v>0</v>
      </c>
      <c r="R641" s="77">
        <v>128027550</v>
      </c>
      <c r="S641" s="77">
        <v>0</v>
      </c>
      <c r="T641" s="77">
        <v>128027550</v>
      </c>
      <c r="U641" s="77">
        <v>0</v>
      </c>
      <c r="V641" s="77">
        <v>127831972</v>
      </c>
      <c r="W641" s="77">
        <v>195578</v>
      </c>
      <c r="X641" s="77">
        <v>127831970</v>
      </c>
      <c r="Y641" s="77">
        <v>33739463</v>
      </c>
      <c r="Z641" s="77">
        <v>33739463</v>
      </c>
      <c r="AA641" s="77">
        <v>33739463</v>
      </c>
    </row>
    <row r="642" spans="1:27" ht="15" customHeight="1" x14ac:dyDescent="0.25">
      <c r="A642" s="74" t="s">
        <v>251</v>
      </c>
      <c r="B642" s="75" t="s">
        <v>252</v>
      </c>
      <c r="C642" s="76" t="s">
        <v>216</v>
      </c>
      <c r="D642" s="69" t="s">
        <v>118</v>
      </c>
      <c r="E642" s="74" t="s">
        <v>81</v>
      </c>
      <c r="F642" s="74" t="s">
        <v>70</v>
      </c>
      <c r="G642" s="74" t="s">
        <v>78</v>
      </c>
      <c r="H642" s="74" t="s">
        <v>170</v>
      </c>
      <c r="I642" s="74" t="s">
        <v>173</v>
      </c>
      <c r="J642" s="74" t="s">
        <v>43</v>
      </c>
      <c r="K642" s="74"/>
      <c r="L642" s="74"/>
      <c r="M642" s="74" t="s">
        <v>38</v>
      </c>
      <c r="N642" s="74" t="s">
        <v>83</v>
      </c>
      <c r="O642" s="74" t="s">
        <v>40</v>
      </c>
      <c r="P642" s="75" t="s">
        <v>174</v>
      </c>
      <c r="Q642" s="77">
        <v>0</v>
      </c>
      <c r="R642" s="77">
        <v>14047426</v>
      </c>
      <c r="S642" s="77">
        <v>0</v>
      </c>
      <c r="T642" s="77">
        <v>14047426</v>
      </c>
      <c r="U642" s="77">
        <v>0</v>
      </c>
      <c r="V642" s="77">
        <v>14047426</v>
      </c>
      <c r="W642" s="77">
        <v>0</v>
      </c>
      <c r="X642" s="77">
        <v>226808</v>
      </c>
      <c r="Y642" s="77">
        <v>226808</v>
      </c>
      <c r="Z642" s="77">
        <v>226808</v>
      </c>
      <c r="AA642" s="77">
        <v>226808</v>
      </c>
    </row>
    <row r="643" spans="1:27" ht="15" customHeight="1" x14ac:dyDescent="0.25">
      <c r="A643" s="74" t="s">
        <v>251</v>
      </c>
      <c r="B643" s="75" t="s">
        <v>252</v>
      </c>
      <c r="C643" s="76" t="s">
        <v>217</v>
      </c>
      <c r="D643" s="69" t="s">
        <v>118</v>
      </c>
      <c r="E643" s="74" t="s">
        <v>81</v>
      </c>
      <c r="F643" s="74" t="s">
        <v>70</v>
      </c>
      <c r="G643" s="74" t="s">
        <v>78</v>
      </c>
      <c r="H643" s="74" t="s">
        <v>170</v>
      </c>
      <c r="I643" s="74" t="s">
        <v>175</v>
      </c>
      <c r="J643" s="74" t="s">
        <v>43</v>
      </c>
      <c r="K643" s="74"/>
      <c r="L643" s="74"/>
      <c r="M643" s="74" t="s">
        <v>50</v>
      </c>
      <c r="N643" s="74" t="s">
        <v>51</v>
      </c>
      <c r="O643" s="74" t="s">
        <v>40</v>
      </c>
      <c r="P643" s="75" t="s">
        <v>176</v>
      </c>
      <c r="Q643" s="77">
        <v>0</v>
      </c>
      <c r="R643" s="77">
        <v>2000000</v>
      </c>
      <c r="S643" s="77">
        <v>0</v>
      </c>
      <c r="T643" s="77">
        <v>2000000</v>
      </c>
      <c r="U643" s="77">
        <v>0</v>
      </c>
      <c r="V643" s="77">
        <v>2000000</v>
      </c>
      <c r="W643" s="77">
        <v>0</v>
      </c>
      <c r="X643" s="77">
        <v>0</v>
      </c>
      <c r="Y643" s="77">
        <v>0</v>
      </c>
      <c r="Z643" s="77">
        <v>0</v>
      </c>
      <c r="AA643" s="77">
        <v>0</v>
      </c>
    </row>
    <row r="644" spans="1:27" ht="15" customHeight="1" x14ac:dyDescent="0.25">
      <c r="A644" s="74" t="s">
        <v>251</v>
      </c>
      <c r="B644" s="75" t="s">
        <v>252</v>
      </c>
      <c r="C644" s="76" t="s">
        <v>218</v>
      </c>
      <c r="D644" s="69" t="s">
        <v>118</v>
      </c>
      <c r="E644" s="74" t="s">
        <v>90</v>
      </c>
      <c r="F644" s="74" t="s">
        <v>70</v>
      </c>
      <c r="G644" s="74" t="s">
        <v>91</v>
      </c>
      <c r="H644" s="74" t="s">
        <v>170</v>
      </c>
      <c r="I644" s="74" t="s">
        <v>177</v>
      </c>
      <c r="J644" s="74" t="s">
        <v>43</v>
      </c>
      <c r="K644" s="74"/>
      <c r="L644" s="74"/>
      <c r="M644" s="74" t="s">
        <v>50</v>
      </c>
      <c r="N644" s="74" t="s">
        <v>51</v>
      </c>
      <c r="O644" s="74" t="s">
        <v>40</v>
      </c>
      <c r="P644" s="75" t="s">
        <v>178</v>
      </c>
      <c r="Q644" s="77">
        <v>0</v>
      </c>
      <c r="R644" s="77">
        <v>24269760</v>
      </c>
      <c r="S644" s="77">
        <v>0</v>
      </c>
      <c r="T644" s="77">
        <v>24269760</v>
      </c>
      <c r="U644" s="77">
        <v>0</v>
      </c>
      <c r="V644" s="77">
        <v>24269760</v>
      </c>
      <c r="W644" s="77">
        <v>0</v>
      </c>
      <c r="X644" s="77">
        <v>24269760</v>
      </c>
      <c r="Y644" s="77">
        <v>1921356</v>
      </c>
      <c r="Z644" s="77">
        <v>1921356</v>
      </c>
      <c r="AA644" s="77">
        <v>1921356</v>
      </c>
    </row>
    <row r="645" spans="1:27" ht="15" customHeight="1" x14ac:dyDescent="0.25">
      <c r="A645" s="74" t="s">
        <v>253</v>
      </c>
      <c r="B645" s="75" t="s">
        <v>254</v>
      </c>
      <c r="C645" s="76" t="s">
        <v>216</v>
      </c>
      <c r="D645" s="69" t="s">
        <v>118</v>
      </c>
      <c r="E645" s="74" t="s">
        <v>81</v>
      </c>
      <c r="F645" s="74" t="s">
        <v>70</v>
      </c>
      <c r="G645" s="74" t="s">
        <v>78</v>
      </c>
      <c r="H645" s="74" t="s">
        <v>170</v>
      </c>
      <c r="I645" s="74" t="s">
        <v>173</v>
      </c>
      <c r="J645" s="74" t="s">
        <v>43</v>
      </c>
      <c r="K645" s="74"/>
      <c r="L645" s="74"/>
      <c r="M645" s="74" t="s">
        <v>38</v>
      </c>
      <c r="N645" s="74" t="s">
        <v>39</v>
      </c>
      <c r="O645" s="74" t="s">
        <v>40</v>
      </c>
      <c r="P645" s="75" t="s">
        <v>174</v>
      </c>
      <c r="Q645" s="77">
        <v>0</v>
      </c>
      <c r="R645" s="77">
        <v>78847200</v>
      </c>
      <c r="S645" s="77">
        <v>0</v>
      </c>
      <c r="T645" s="77">
        <v>78847200</v>
      </c>
      <c r="U645" s="77">
        <v>0</v>
      </c>
      <c r="V645" s="77">
        <v>78825034</v>
      </c>
      <c r="W645" s="77">
        <v>22166</v>
      </c>
      <c r="X645" s="77">
        <v>78825034</v>
      </c>
      <c r="Y645" s="77">
        <v>23438522</v>
      </c>
      <c r="Z645" s="77">
        <v>23438522</v>
      </c>
      <c r="AA645" s="77">
        <v>23438522</v>
      </c>
    </row>
    <row r="646" spans="1:27" ht="15" customHeight="1" x14ac:dyDescent="0.25">
      <c r="A646" s="74" t="s">
        <v>253</v>
      </c>
      <c r="B646" s="75" t="s">
        <v>254</v>
      </c>
      <c r="C646" s="76" t="s">
        <v>216</v>
      </c>
      <c r="D646" s="69" t="s">
        <v>118</v>
      </c>
      <c r="E646" s="74" t="s">
        <v>81</v>
      </c>
      <c r="F646" s="74" t="s">
        <v>70</v>
      </c>
      <c r="G646" s="74" t="s">
        <v>78</v>
      </c>
      <c r="H646" s="74" t="s">
        <v>170</v>
      </c>
      <c r="I646" s="74" t="s">
        <v>173</v>
      </c>
      <c r="J646" s="74" t="s">
        <v>43</v>
      </c>
      <c r="K646" s="74"/>
      <c r="L646" s="74"/>
      <c r="M646" s="74" t="s">
        <v>38</v>
      </c>
      <c r="N646" s="74" t="s">
        <v>83</v>
      </c>
      <c r="O646" s="74" t="s">
        <v>40</v>
      </c>
      <c r="P646" s="75" t="s">
        <v>174</v>
      </c>
      <c r="Q646" s="77">
        <v>0</v>
      </c>
      <c r="R646" s="77">
        <v>39339428</v>
      </c>
      <c r="S646" s="77">
        <v>0</v>
      </c>
      <c r="T646" s="77">
        <v>39339428</v>
      </c>
      <c r="U646" s="77">
        <v>0</v>
      </c>
      <c r="V646" s="77">
        <v>39339428</v>
      </c>
      <c r="W646" s="77">
        <v>0</v>
      </c>
      <c r="X646" s="77">
        <v>19537082</v>
      </c>
      <c r="Y646" s="77">
        <v>7975238</v>
      </c>
      <c r="Z646" s="77">
        <v>7975238</v>
      </c>
      <c r="AA646" s="77">
        <v>7975238</v>
      </c>
    </row>
    <row r="647" spans="1:27" ht="15" customHeight="1" x14ac:dyDescent="0.25">
      <c r="A647" s="74" t="s">
        <v>253</v>
      </c>
      <c r="B647" s="75" t="s">
        <v>254</v>
      </c>
      <c r="C647" s="76" t="s">
        <v>216</v>
      </c>
      <c r="D647" s="69" t="s">
        <v>118</v>
      </c>
      <c r="E647" s="74" t="s">
        <v>81</v>
      </c>
      <c r="F647" s="74" t="s">
        <v>70</v>
      </c>
      <c r="G647" s="74" t="s">
        <v>78</v>
      </c>
      <c r="H647" s="74" t="s">
        <v>170</v>
      </c>
      <c r="I647" s="74" t="s">
        <v>173</v>
      </c>
      <c r="J647" s="74" t="s">
        <v>43</v>
      </c>
      <c r="K647" s="74"/>
      <c r="L647" s="74"/>
      <c r="M647" s="74" t="s">
        <v>50</v>
      </c>
      <c r="N647" s="74" t="s">
        <v>51</v>
      </c>
      <c r="O647" s="74" t="s">
        <v>40</v>
      </c>
      <c r="P647" s="75" t="s">
        <v>174</v>
      </c>
      <c r="Q647" s="77">
        <v>0</v>
      </c>
      <c r="R647" s="77">
        <v>907592109</v>
      </c>
      <c r="S647" s="77">
        <v>0</v>
      </c>
      <c r="T647" s="77">
        <v>907592109</v>
      </c>
      <c r="U647" s="77">
        <v>0</v>
      </c>
      <c r="V647" s="77">
        <v>907592109</v>
      </c>
      <c r="W647" s="77">
        <v>0</v>
      </c>
      <c r="X647" s="77">
        <v>468574375</v>
      </c>
      <c r="Y647" s="77">
        <v>8452399</v>
      </c>
      <c r="Z647" s="77">
        <v>8452399</v>
      </c>
      <c r="AA647" s="77">
        <v>8452399</v>
      </c>
    </row>
    <row r="648" spans="1:27" ht="15" customHeight="1" x14ac:dyDescent="0.25">
      <c r="A648" s="74" t="s">
        <v>253</v>
      </c>
      <c r="B648" s="75" t="s">
        <v>254</v>
      </c>
      <c r="C648" s="76" t="s">
        <v>217</v>
      </c>
      <c r="D648" s="69" t="s">
        <v>118</v>
      </c>
      <c r="E648" s="74" t="s">
        <v>81</v>
      </c>
      <c r="F648" s="74" t="s">
        <v>70</v>
      </c>
      <c r="G648" s="74" t="s">
        <v>78</v>
      </c>
      <c r="H648" s="74" t="s">
        <v>170</v>
      </c>
      <c r="I648" s="74" t="s">
        <v>175</v>
      </c>
      <c r="J648" s="74" t="s">
        <v>43</v>
      </c>
      <c r="K648" s="74"/>
      <c r="L648" s="74"/>
      <c r="M648" s="74" t="s">
        <v>50</v>
      </c>
      <c r="N648" s="74" t="s">
        <v>51</v>
      </c>
      <c r="O648" s="74" t="s">
        <v>40</v>
      </c>
      <c r="P648" s="75" t="s">
        <v>176</v>
      </c>
      <c r="Q648" s="77">
        <v>0</v>
      </c>
      <c r="R648" s="77">
        <v>17000000</v>
      </c>
      <c r="S648" s="77">
        <v>0</v>
      </c>
      <c r="T648" s="77">
        <v>17000000</v>
      </c>
      <c r="U648" s="77">
        <v>0</v>
      </c>
      <c r="V648" s="77">
        <v>17000000</v>
      </c>
      <c r="W648" s="77">
        <v>0</v>
      </c>
      <c r="X648" s="77">
        <v>0</v>
      </c>
      <c r="Y648" s="77">
        <v>0</v>
      </c>
      <c r="Z648" s="77">
        <v>0</v>
      </c>
      <c r="AA648" s="77">
        <v>0</v>
      </c>
    </row>
    <row r="649" spans="1:27" ht="15" customHeight="1" x14ac:dyDescent="0.25">
      <c r="A649" s="74" t="s">
        <v>253</v>
      </c>
      <c r="B649" s="75" t="s">
        <v>254</v>
      </c>
      <c r="C649" s="76" t="s">
        <v>218</v>
      </c>
      <c r="D649" s="69" t="s">
        <v>118</v>
      </c>
      <c r="E649" s="74" t="s">
        <v>90</v>
      </c>
      <c r="F649" s="74" t="s">
        <v>70</v>
      </c>
      <c r="G649" s="74" t="s">
        <v>91</v>
      </c>
      <c r="H649" s="74" t="s">
        <v>170</v>
      </c>
      <c r="I649" s="74" t="s">
        <v>177</v>
      </c>
      <c r="J649" s="74" t="s">
        <v>43</v>
      </c>
      <c r="K649" s="74"/>
      <c r="L649" s="74"/>
      <c r="M649" s="74" t="s">
        <v>50</v>
      </c>
      <c r="N649" s="74" t="s">
        <v>51</v>
      </c>
      <c r="O649" s="74" t="s">
        <v>40</v>
      </c>
      <c r="P649" s="75" t="s">
        <v>178</v>
      </c>
      <c r="Q649" s="77">
        <v>0</v>
      </c>
      <c r="R649" s="77">
        <v>24269760</v>
      </c>
      <c r="S649" s="77">
        <v>0</v>
      </c>
      <c r="T649" s="77">
        <v>24269760</v>
      </c>
      <c r="U649" s="77">
        <v>0</v>
      </c>
      <c r="V649" s="77">
        <v>24269760</v>
      </c>
      <c r="W649" s="77">
        <v>0</v>
      </c>
      <c r="X649" s="77">
        <v>0</v>
      </c>
      <c r="Y649" s="77">
        <v>0</v>
      </c>
      <c r="Z649" s="77">
        <v>0</v>
      </c>
      <c r="AA649" s="77">
        <v>0</v>
      </c>
    </row>
    <row r="650" spans="1:27" ht="15" customHeight="1" x14ac:dyDescent="0.25">
      <c r="A650" s="74" t="s">
        <v>255</v>
      </c>
      <c r="B650" s="75" t="s">
        <v>256</v>
      </c>
      <c r="C650" s="76" t="s">
        <v>216</v>
      </c>
      <c r="D650" s="69" t="s">
        <v>118</v>
      </c>
      <c r="E650" s="74" t="s">
        <v>81</v>
      </c>
      <c r="F650" s="74" t="s">
        <v>70</v>
      </c>
      <c r="G650" s="74" t="s">
        <v>78</v>
      </c>
      <c r="H650" s="74" t="s">
        <v>170</v>
      </c>
      <c r="I650" s="74" t="s">
        <v>173</v>
      </c>
      <c r="J650" s="74" t="s">
        <v>43</v>
      </c>
      <c r="K650" s="74"/>
      <c r="L650" s="74"/>
      <c r="M650" s="74" t="s">
        <v>38</v>
      </c>
      <c r="N650" s="74" t="s">
        <v>39</v>
      </c>
      <c r="O650" s="74" t="s">
        <v>40</v>
      </c>
      <c r="P650" s="75" t="s">
        <v>174</v>
      </c>
      <c r="Q650" s="77">
        <v>0</v>
      </c>
      <c r="R650" s="77">
        <v>540687988</v>
      </c>
      <c r="S650" s="77">
        <v>0</v>
      </c>
      <c r="T650" s="77">
        <v>540687988</v>
      </c>
      <c r="U650" s="77">
        <v>0</v>
      </c>
      <c r="V650" s="77">
        <v>528172894</v>
      </c>
      <c r="W650" s="77">
        <v>12515094</v>
      </c>
      <c r="X650" s="77">
        <v>517027412</v>
      </c>
      <c r="Y650" s="77">
        <v>81552855</v>
      </c>
      <c r="Z650" s="77">
        <v>81552855</v>
      </c>
      <c r="AA650" s="77">
        <v>81552855</v>
      </c>
    </row>
    <row r="651" spans="1:27" ht="15" customHeight="1" x14ac:dyDescent="0.25">
      <c r="A651" s="74" t="s">
        <v>255</v>
      </c>
      <c r="B651" s="75" t="s">
        <v>256</v>
      </c>
      <c r="C651" s="76" t="s">
        <v>216</v>
      </c>
      <c r="D651" s="69" t="s">
        <v>118</v>
      </c>
      <c r="E651" s="74" t="s">
        <v>81</v>
      </c>
      <c r="F651" s="74" t="s">
        <v>70</v>
      </c>
      <c r="G651" s="74" t="s">
        <v>78</v>
      </c>
      <c r="H651" s="74" t="s">
        <v>170</v>
      </c>
      <c r="I651" s="74" t="s">
        <v>173</v>
      </c>
      <c r="J651" s="74" t="s">
        <v>43</v>
      </c>
      <c r="K651" s="74"/>
      <c r="L651" s="74"/>
      <c r="M651" s="74" t="s">
        <v>38</v>
      </c>
      <c r="N651" s="74" t="s">
        <v>83</v>
      </c>
      <c r="O651" s="74" t="s">
        <v>40</v>
      </c>
      <c r="P651" s="75" t="s">
        <v>174</v>
      </c>
      <c r="Q651" s="77">
        <v>0</v>
      </c>
      <c r="R651" s="77">
        <v>69845340</v>
      </c>
      <c r="S651" s="77">
        <v>0</v>
      </c>
      <c r="T651" s="77">
        <v>69845340</v>
      </c>
      <c r="U651" s="77">
        <v>0</v>
      </c>
      <c r="V651" s="77">
        <v>69845340</v>
      </c>
      <c r="W651" s="77">
        <v>0</v>
      </c>
      <c r="X651" s="77">
        <v>25376921</v>
      </c>
      <c r="Y651" s="77">
        <v>3118588</v>
      </c>
      <c r="Z651" s="77">
        <v>3118588</v>
      </c>
      <c r="AA651" s="77">
        <v>3118588</v>
      </c>
    </row>
    <row r="652" spans="1:27" ht="15" customHeight="1" x14ac:dyDescent="0.25">
      <c r="A652" s="74" t="s">
        <v>255</v>
      </c>
      <c r="B652" s="75" t="s">
        <v>256</v>
      </c>
      <c r="C652" s="76" t="s">
        <v>217</v>
      </c>
      <c r="D652" s="69" t="s">
        <v>118</v>
      </c>
      <c r="E652" s="74" t="s">
        <v>81</v>
      </c>
      <c r="F652" s="74" t="s">
        <v>70</v>
      </c>
      <c r="G652" s="74" t="s">
        <v>78</v>
      </c>
      <c r="H652" s="74" t="s">
        <v>170</v>
      </c>
      <c r="I652" s="74" t="s">
        <v>175</v>
      </c>
      <c r="J652" s="74" t="s">
        <v>43</v>
      </c>
      <c r="K652" s="74"/>
      <c r="L652" s="74"/>
      <c r="M652" s="74" t="s">
        <v>50</v>
      </c>
      <c r="N652" s="74" t="s">
        <v>51</v>
      </c>
      <c r="O652" s="74" t="s">
        <v>40</v>
      </c>
      <c r="P652" s="75" t="s">
        <v>176</v>
      </c>
      <c r="Q652" s="77">
        <v>0</v>
      </c>
      <c r="R652" s="77">
        <v>34807890</v>
      </c>
      <c r="S652" s="77">
        <v>0</v>
      </c>
      <c r="T652" s="77">
        <v>34807890</v>
      </c>
      <c r="U652" s="77">
        <v>0</v>
      </c>
      <c r="V652" s="77">
        <v>34807890</v>
      </c>
      <c r="W652" s="77">
        <v>0</v>
      </c>
      <c r="X652" s="77">
        <v>0</v>
      </c>
      <c r="Y652" s="77">
        <v>0</v>
      </c>
      <c r="Z652" s="77">
        <v>0</v>
      </c>
      <c r="AA652" s="77">
        <v>0</v>
      </c>
    </row>
    <row r="653" spans="1:27" ht="15" customHeight="1" x14ac:dyDescent="0.25">
      <c r="A653" s="74" t="s">
        <v>255</v>
      </c>
      <c r="B653" s="75" t="s">
        <v>256</v>
      </c>
      <c r="C653" s="76" t="s">
        <v>218</v>
      </c>
      <c r="D653" s="69" t="s">
        <v>118</v>
      </c>
      <c r="E653" s="74" t="s">
        <v>90</v>
      </c>
      <c r="F653" s="74" t="s">
        <v>70</v>
      </c>
      <c r="G653" s="74" t="s">
        <v>91</v>
      </c>
      <c r="H653" s="74" t="s">
        <v>170</v>
      </c>
      <c r="I653" s="74" t="s">
        <v>177</v>
      </c>
      <c r="J653" s="74" t="s">
        <v>43</v>
      </c>
      <c r="K653" s="74"/>
      <c r="L653" s="74"/>
      <c r="M653" s="74" t="s">
        <v>50</v>
      </c>
      <c r="N653" s="74" t="s">
        <v>51</v>
      </c>
      <c r="O653" s="74" t="s">
        <v>40</v>
      </c>
      <c r="P653" s="75" t="s">
        <v>178</v>
      </c>
      <c r="Q653" s="77">
        <v>0</v>
      </c>
      <c r="R653" s="77">
        <v>24269760</v>
      </c>
      <c r="S653" s="77">
        <v>0</v>
      </c>
      <c r="T653" s="77">
        <v>24269760</v>
      </c>
      <c r="U653" s="77">
        <v>0</v>
      </c>
      <c r="V653" s="77">
        <v>24269760</v>
      </c>
      <c r="W653" s="77">
        <v>0</v>
      </c>
      <c r="X653" s="77">
        <v>0</v>
      </c>
      <c r="Y653" s="77">
        <v>0</v>
      </c>
      <c r="Z653" s="77">
        <v>0</v>
      </c>
      <c r="AA653" s="77">
        <v>0</v>
      </c>
    </row>
    <row r="654" spans="1:27" ht="15" customHeight="1" x14ac:dyDescent="0.25">
      <c r="A654" s="74" t="s">
        <v>255</v>
      </c>
      <c r="B654" s="75" t="s">
        <v>256</v>
      </c>
      <c r="C654" s="76" t="s">
        <v>219</v>
      </c>
      <c r="D654" s="69" t="s">
        <v>118</v>
      </c>
      <c r="E654" s="74" t="s">
        <v>90</v>
      </c>
      <c r="F654" s="74" t="s">
        <v>70</v>
      </c>
      <c r="G654" s="74" t="s">
        <v>94</v>
      </c>
      <c r="H654" s="74" t="s">
        <v>170</v>
      </c>
      <c r="I654" s="74" t="s">
        <v>179</v>
      </c>
      <c r="J654" s="74" t="s">
        <v>43</v>
      </c>
      <c r="K654" s="74"/>
      <c r="L654" s="74"/>
      <c r="M654" s="74" t="s">
        <v>38</v>
      </c>
      <c r="N654" s="74" t="s">
        <v>39</v>
      </c>
      <c r="O654" s="74" t="s">
        <v>40</v>
      </c>
      <c r="P654" s="75" t="s">
        <v>180</v>
      </c>
      <c r="Q654" s="77">
        <v>0</v>
      </c>
      <c r="R654" s="77">
        <v>7542329</v>
      </c>
      <c r="S654" s="77">
        <v>0</v>
      </c>
      <c r="T654" s="77">
        <v>7542329</v>
      </c>
      <c r="U654" s="77">
        <v>0</v>
      </c>
      <c r="V654" s="77">
        <v>5941420</v>
      </c>
      <c r="W654" s="77">
        <v>1600909</v>
      </c>
      <c r="X654" s="77">
        <v>0</v>
      </c>
      <c r="Y654" s="77">
        <v>0</v>
      </c>
      <c r="Z654" s="77">
        <v>0</v>
      </c>
      <c r="AA654" s="77">
        <v>0</v>
      </c>
    </row>
    <row r="655" spans="1:27" ht="15" customHeight="1" x14ac:dyDescent="0.25">
      <c r="A655" s="74" t="s">
        <v>257</v>
      </c>
      <c r="B655" s="75" t="s">
        <v>258</v>
      </c>
      <c r="C655" s="76" t="s">
        <v>216</v>
      </c>
      <c r="D655" s="69" t="s">
        <v>118</v>
      </c>
      <c r="E655" s="74" t="s">
        <v>81</v>
      </c>
      <c r="F655" s="74" t="s">
        <v>70</v>
      </c>
      <c r="G655" s="74" t="s">
        <v>78</v>
      </c>
      <c r="H655" s="74" t="s">
        <v>170</v>
      </c>
      <c r="I655" s="74" t="s">
        <v>173</v>
      </c>
      <c r="J655" s="74" t="s">
        <v>43</v>
      </c>
      <c r="K655" s="74"/>
      <c r="L655" s="74"/>
      <c r="M655" s="74" t="s">
        <v>38</v>
      </c>
      <c r="N655" s="74" t="s">
        <v>39</v>
      </c>
      <c r="O655" s="74" t="s">
        <v>40</v>
      </c>
      <c r="P655" s="75" t="s">
        <v>174</v>
      </c>
      <c r="Q655" s="77">
        <v>0</v>
      </c>
      <c r="R655" s="77">
        <v>128027550</v>
      </c>
      <c r="S655" s="77">
        <v>0</v>
      </c>
      <c r="T655" s="77">
        <v>128027550</v>
      </c>
      <c r="U655" s="77">
        <v>0</v>
      </c>
      <c r="V655" s="77">
        <v>128027550</v>
      </c>
      <c r="W655" s="77">
        <v>0</v>
      </c>
      <c r="X655" s="77">
        <v>127997278</v>
      </c>
      <c r="Y655" s="77">
        <v>49424110</v>
      </c>
      <c r="Z655" s="77">
        <v>49424110</v>
      </c>
      <c r="AA655" s="77">
        <v>37746520</v>
      </c>
    </row>
    <row r="656" spans="1:27" ht="56.25" x14ac:dyDescent="0.25">
      <c r="A656" s="74" t="s">
        <v>257</v>
      </c>
      <c r="B656" s="75" t="s">
        <v>258</v>
      </c>
      <c r="C656" s="76" t="s">
        <v>216</v>
      </c>
      <c r="D656" s="69" t="s">
        <v>118</v>
      </c>
      <c r="E656" s="74" t="s">
        <v>81</v>
      </c>
      <c r="F656" s="74" t="s">
        <v>70</v>
      </c>
      <c r="G656" s="74" t="s">
        <v>78</v>
      </c>
      <c r="H656" s="74" t="s">
        <v>170</v>
      </c>
      <c r="I656" s="74" t="s">
        <v>173</v>
      </c>
      <c r="J656" s="74" t="s">
        <v>43</v>
      </c>
      <c r="K656" s="74"/>
      <c r="L656" s="74"/>
      <c r="M656" s="74" t="s">
        <v>38</v>
      </c>
      <c r="N656" s="74" t="s">
        <v>83</v>
      </c>
      <c r="O656" s="74" t="s">
        <v>40</v>
      </c>
      <c r="P656" s="75" t="s">
        <v>174</v>
      </c>
      <c r="Q656" s="77">
        <v>0</v>
      </c>
      <c r="R656" s="77">
        <v>36904302</v>
      </c>
      <c r="S656" s="77">
        <v>0</v>
      </c>
      <c r="T656" s="77">
        <v>36904302</v>
      </c>
      <c r="U656" s="77">
        <v>0</v>
      </c>
      <c r="V656" s="77">
        <v>34904302</v>
      </c>
      <c r="W656" s="77">
        <v>2000000</v>
      </c>
      <c r="X656" s="77">
        <v>27570583</v>
      </c>
      <c r="Y656" s="77">
        <v>9349999</v>
      </c>
      <c r="Z656" s="77">
        <v>9349999</v>
      </c>
      <c r="AA656" s="77">
        <v>6599999</v>
      </c>
    </row>
    <row r="657" spans="1:27" ht="45" x14ac:dyDescent="0.25">
      <c r="A657" s="74" t="s">
        <v>257</v>
      </c>
      <c r="B657" s="75" t="s">
        <v>258</v>
      </c>
      <c r="C657" s="76" t="s">
        <v>217</v>
      </c>
      <c r="D657" s="69" t="s">
        <v>118</v>
      </c>
      <c r="E657" s="74" t="s">
        <v>81</v>
      </c>
      <c r="F657" s="74" t="s">
        <v>70</v>
      </c>
      <c r="G657" s="74" t="s">
        <v>78</v>
      </c>
      <c r="H657" s="74" t="s">
        <v>170</v>
      </c>
      <c r="I657" s="74" t="s">
        <v>175</v>
      </c>
      <c r="J657" s="74" t="s">
        <v>43</v>
      </c>
      <c r="K657" s="74"/>
      <c r="L657" s="74"/>
      <c r="M657" s="74" t="s">
        <v>50</v>
      </c>
      <c r="N657" s="74" t="s">
        <v>51</v>
      </c>
      <c r="O657" s="74" t="s">
        <v>40</v>
      </c>
      <c r="P657" s="75" t="s">
        <v>176</v>
      </c>
      <c r="Q657" s="77">
        <v>0</v>
      </c>
      <c r="R657" s="77">
        <v>54807890</v>
      </c>
      <c r="S657" s="77">
        <v>0</v>
      </c>
      <c r="T657" s="77">
        <v>54807890</v>
      </c>
      <c r="U657" s="77">
        <v>0</v>
      </c>
      <c r="V657" s="77">
        <v>54807890</v>
      </c>
      <c r="W657" s="77">
        <v>0</v>
      </c>
      <c r="X657" s="77">
        <v>51807890</v>
      </c>
      <c r="Y657" s="77">
        <v>5654736</v>
      </c>
      <c r="Z657" s="77">
        <v>5654736</v>
      </c>
      <c r="AA657" s="77">
        <v>5654736</v>
      </c>
    </row>
    <row r="658" spans="1:27" ht="67.5" x14ac:dyDescent="0.25">
      <c r="A658" s="74" t="s">
        <v>257</v>
      </c>
      <c r="B658" s="75" t="s">
        <v>258</v>
      </c>
      <c r="C658" s="76" t="s">
        <v>218</v>
      </c>
      <c r="D658" s="69" t="s">
        <v>118</v>
      </c>
      <c r="E658" s="74" t="s">
        <v>90</v>
      </c>
      <c r="F658" s="74" t="s">
        <v>70</v>
      </c>
      <c r="G658" s="74" t="s">
        <v>91</v>
      </c>
      <c r="H658" s="74" t="s">
        <v>170</v>
      </c>
      <c r="I658" s="74" t="s">
        <v>177</v>
      </c>
      <c r="J658" s="74" t="s">
        <v>43</v>
      </c>
      <c r="K658" s="74"/>
      <c r="L658" s="74"/>
      <c r="M658" s="74" t="s">
        <v>50</v>
      </c>
      <c r="N658" s="74" t="s">
        <v>51</v>
      </c>
      <c r="O658" s="74" t="s">
        <v>40</v>
      </c>
      <c r="P658" s="75" t="s">
        <v>178</v>
      </c>
      <c r="Q658" s="77">
        <v>0</v>
      </c>
      <c r="R658" s="77">
        <v>24269760</v>
      </c>
      <c r="S658" s="77">
        <v>0</v>
      </c>
      <c r="T658" s="77">
        <v>24269760</v>
      </c>
      <c r="U658" s="77">
        <v>0</v>
      </c>
      <c r="V658" s="77">
        <v>24269760</v>
      </c>
      <c r="W658" s="77">
        <v>0</v>
      </c>
      <c r="X658" s="77">
        <v>24269760</v>
      </c>
      <c r="Y658" s="77">
        <v>3842712</v>
      </c>
      <c r="Z658" s="77">
        <v>3842712</v>
      </c>
      <c r="AA658" s="77">
        <v>3842712</v>
      </c>
    </row>
    <row r="659" spans="1:27" ht="56.25" x14ac:dyDescent="0.25">
      <c r="A659" s="74" t="s">
        <v>259</v>
      </c>
      <c r="B659" s="75" t="s">
        <v>260</v>
      </c>
      <c r="C659" s="76" t="s">
        <v>216</v>
      </c>
      <c r="D659" s="69" t="s">
        <v>118</v>
      </c>
      <c r="E659" s="74" t="s">
        <v>81</v>
      </c>
      <c r="F659" s="74" t="s">
        <v>70</v>
      </c>
      <c r="G659" s="74" t="s">
        <v>78</v>
      </c>
      <c r="H659" s="74" t="s">
        <v>170</v>
      </c>
      <c r="I659" s="74" t="s">
        <v>173</v>
      </c>
      <c r="J659" s="74" t="s">
        <v>43</v>
      </c>
      <c r="K659" s="74"/>
      <c r="L659" s="74"/>
      <c r="M659" s="74" t="s">
        <v>38</v>
      </c>
      <c r="N659" s="74" t="s">
        <v>39</v>
      </c>
      <c r="O659" s="74" t="s">
        <v>40</v>
      </c>
      <c r="P659" s="75" t="s">
        <v>174</v>
      </c>
      <c r="Q659" s="77">
        <v>0</v>
      </c>
      <c r="R659" s="77">
        <v>387607150</v>
      </c>
      <c r="S659" s="77">
        <v>0</v>
      </c>
      <c r="T659" s="77">
        <v>387607150</v>
      </c>
      <c r="U659" s="77">
        <v>0</v>
      </c>
      <c r="V659" s="77">
        <v>387041451</v>
      </c>
      <c r="W659" s="77">
        <v>565699</v>
      </c>
      <c r="X659" s="77">
        <v>323636703</v>
      </c>
      <c r="Y659" s="77">
        <v>43122159</v>
      </c>
      <c r="Z659" s="77">
        <v>43122159</v>
      </c>
      <c r="AA659" s="77">
        <v>43122159</v>
      </c>
    </row>
    <row r="660" spans="1:27" ht="56.25" x14ac:dyDescent="0.25">
      <c r="A660" s="74" t="s">
        <v>259</v>
      </c>
      <c r="B660" s="75" t="s">
        <v>260</v>
      </c>
      <c r="C660" s="76" t="s">
        <v>216</v>
      </c>
      <c r="D660" s="69" t="s">
        <v>118</v>
      </c>
      <c r="E660" s="74" t="s">
        <v>81</v>
      </c>
      <c r="F660" s="74" t="s">
        <v>70</v>
      </c>
      <c r="G660" s="74" t="s">
        <v>78</v>
      </c>
      <c r="H660" s="74" t="s">
        <v>170</v>
      </c>
      <c r="I660" s="74" t="s">
        <v>173</v>
      </c>
      <c r="J660" s="74" t="s">
        <v>43</v>
      </c>
      <c r="K660" s="74"/>
      <c r="L660" s="74"/>
      <c r="M660" s="74" t="s">
        <v>38</v>
      </c>
      <c r="N660" s="74" t="s">
        <v>83</v>
      </c>
      <c r="O660" s="74" t="s">
        <v>40</v>
      </c>
      <c r="P660" s="75" t="s">
        <v>174</v>
      </c>
      <c r="Q660" s="77">
        <v>0</v>
      </c>
      <c r="R660" s="77">
        <v>86701564</v>
      </c>
      <c r="S660" s="77">
        <v>0</v>
      </c>
      <c r="T660" s="77">
        <v>86701564</v>
      </c>
      <c r="U660" s="77">
        <v>0</v>
      </c>
      <c r="V660" s="77">
        <v>82901564</v>
      </c>
      <c r="W660" s="77">
        <v>3800000</v>
      </c>
      <c r="X660" s="77">
        <v>20294759</v>
      </c>
      <c r="Y660" s="77">
        <v>7608300</v>
      </c>
      <c r="Z660" s="77">
        <v>7608300</v>
      </c>
      <c r="AA660" s="77">
        <v>7608300</v>
      </c>
    </row>
    <row r="661" spans="1:27" ht="45" x14ac:dyDescent="0.25">
      <c r="A661" s="74" t="s">
        <v>259</v>
      </c>
      <c r="B661" s="75" t="s">
        <v>260</v>
      </c>
      <c r="C661" s="76" t="s">
        <v>217</v>
      </c>
      <c r="D661" s="69" t="s">
        <v>118</v>
      </c>
      <c r="E661" s="74" t="s">
        <v>81</v>
      </c>
      <c r="F661" s="74" t="s">
        <v>70</v>
      </c>
      <c r="G661" s="74" t="s">
        <v>78</v>
      </c>
      <c r="H661" s="74" t="s">
        <v>170</v>
      </c>
      <c r="I661" s="74" t="s">
        <v>175</v>
      </c>
      <c r="J661" s="74" t="s">
        <v>43</v>
      </c>
      <c r="K661" s="74"/>
      <c r="L661" s="74"/>
      <c r="M661" s="74" t="s">
        <v>50</v>
      </c>
      <c r="N661" s="74" t="s">
        <v>51</v>
      </c>
      <c r="O661" s="74" t="s">
        <v>40</v>
      </c>
      <c r="P661" s="75" t="s">
        <v>176</v>
      </c>
      <c r="Q661" s="77">
        <v>0</v>
      </c>
      <c r="R661" s="77">
        <v>34807890</v>
      </c>
      <c r="S661" s="77">
        <v>0</v>
      </c>
      <c r="T661" s="77">
        <v>34807890</v>
      </c>
      <c r="U661" s="77">
        <v>0</v>
      </c>
      <c r="V661" s="77">
        <v>0</v>
      </c>
      <c r="W661" s="77">
        <v>34807890</v>
      </c>
      <c r="X661" s="77">
        <v>0</v>
      </c>
      <c r="Y661" s="77">
        <v>0</v>
      </c>
      <c r="Z661" s="77">
        <v>0</v>
      </c>
      <c r="AA661" s="77">
        <v>0</v>
      </c>
    </row>
    <row r="662" spans="1:27" ht="67.5" x14ac:dyDescent="0.25">
      <c r="A662" s="74" t="s">
        <v>259</v>
      </c>
      <c r="B662" s="75" t="s">
        <v>260</v>
      </c>
      <c r="C662" s="76" t="s">
        <v>218</v>
      </c>
      <c r="D662" s="69" t="s">
        <v>118</v>
      </c>
      <c r="E662" s="74" t="s">
        <v>90</v>
      </c>
      <c r="F662" s="74" t="s">
        <v>70</v>
      </c>
      <c r="G662" s="74" t="s">
        <v>91</v>
      </c>
      <c r="H662" s="74" t="s">
        <v>170</v>
      </c>
      <c r="I662" s="74" t="s">
        <v>177</v>
      </c>
      <c r="J662" s="74" t="s">
        <v>43</v>
      </c>
      <c r="K662" s="74"/>
      <c r="L662" s="74"/>
      <c r="M662" s="74" t="s">
        <v>50</v>
      </c>
      <c r="N662" s="74" t="s">
        <v>51</v>
      </c>
      <c r="O662" s="74" t="s">
        <v>40</v>
      </c>
      <c r="P662" s="75" t="s">
        <v>178</v>
      </c>
      <c r="Q662" s="77">
        <v>0</v>
      </c>
      <c r="R662" s="77">
        <v>24269760</v>
      </c>
      <c r="S662" s="77">
        <v>0</v>
      </c>
      <c r="T662" s="77">
        <v>24269760</v>
      </c>
      <c r="U662" s="77">
        <v>0</v>
      </c>
      <c r="V662" s="77">
        <v>24269760</v>
      </c>
      <c r="W662" s="77">
        <v>0</v>
      </c>
      <c r="X662" s="77">
        <v>24269760</v>
      </c>
      <c r="Y662" s="77">
        <v>0</v>
      </c>
      <c r="Z662" s="77">
        <v>0</v>
      </c>
      <c r="AA662" s="77">
        <v>0</v>
      </c>
    </row>
    <row r="663" spans="1:27" ht="56.25" x14ac:dyDescent="0.25">
      <c r="A663" s="74" t="s">
        <v>261</v>
      </c>
      <c r="B663" s="75" t="s">
        <v>262</v>
      </c>
      <c r="C663" s="76" t="s">
        <v>216</v>
      </c>
      <c r="D663" s="69" t="s">
        <v>118</v>
      </c>
      <c r="E663" s="74" t="s">
        <v>81</v>
      </c>
      <c r="F663" s="74" t="s">
        <v>70</v>
      </c>
      <c r="G663" s="74" t="s">
        <v>78</v>
      </c>
      <c r="H663" s="74" t="s">
        <v>170</v>
      </c>
      <c r="I663" s="74" t="s">
        <v>173</v>
      </c>
      <c r="J663" s="74" t="s">
        <v>43</v>
      </c>
      <c r="K663" s="74"/>
      <c r="L663" s="74"/>
      <c r="M663" s="74" t="s">
        <v>38</v>
      </c>
      <c r="N663" s="74" t="s">
        <v>39</v>
      </c>
      <c r="O663" s="74" t="s">
        <v>40</v>
      </c>
      <c r="P663" s="75" t="s">
        <v>174</v>
      </c>
      <c r="Q663" s="77">
        <v>0</v>
      </c>
      <c r="R663" s="77">
        <v>408453100</v>
      </c>
      <c r="S663" s="77">
        <v>0</v>
      </c>
      <c r="T663" s="77">
        <v>408453100</v>
      </c>
      <c r="U663" s="77">
        <v>0</v>
      </c>
      <c r="V663" s="77">
        <v>408453100</v>
      </c>
      <c r="W663" s="77">
        <v>0</v>
      </c>
      <c r="X663" s="77">
        <v>273542890</v>
      </c>
      <c r="Y663" s="77">
        <v>53003637</v>
      </c>
      <c r="Z663" s="77">
        <v>53003637</v>
      </c>
      <c r="AA663" s="77">
        <v>53003637</v>
      </c>
    </row>
    <row r="664" spans="1:27" ht="56.25" x14ac:dyDescent="0.25">
      <c r="A664" s="74" t="s">
        <v>261</v>
      </c>
      <c r="B664" s="75" t="s">
        <v>262</v>
      </c>
      <c r="C664" s="76" t="s">
        <v>216</v>
      </c>
      <c r="D664" s="69" t="s">
        <v>118</v>
      </c>
      <c r="E664" s="74" t="s">
        <v>81</v>
      </c>
      <c r="F664" s="74" t="s">
        <v>70</v>
      </c>
      <c r="G664" s="74" t="s">
        <v>78</v>
      </c>
      <c r="H664" s="74" t="s">
        <v>170</v>
      </c>
      <c r="I664" s="74" t="s">
        <v>173</v>
      </c>
      <c r="J664" s="74" t="s">
        <v>43</v>
      </c>
      <c r="K664" s="74"/>
      <c r="L664" s="74"/>
      <c r="M664" s="74" t="s">
        <v>38</v>
      </c>
      <c r="N664" s="74" t="s">
        <v>83</v>
      </c>
      <c r="O664" s="74" t="s">
        <v>40</v>
      </c>
      <c r="P664" s="75" t="s">
        <v>174</v>
      </c>
      <c r="Q664" s="77">
        <v>0</v>
      </c>
      <c r="R664" s="77">
        <v>89329100</v>
      </c>
      <c r="S664" s="77">
        <v>0</v>
      </c>
      <c r="T664" s="77">
        <v>89329100</v>
      </c>
      <c r="U664" s="77">
        <v>0</v>
      </c>
      <c r="V664" s="77">
        <v>89329100</v>
      </c>
      <c r="W664" s="77">
        <v>0</v>
      </c>
      <c r="X664" s="77">
        <v>32651473</v>
      </c>
      <c r="Y664" s="77">
        <v>8618845</v>
      </c>
      <c r="Z664" s="77">
        <v>8618845</v>
      </c>
      <c r="AA664" s="77">
        <v>8618845</v>
      </c>
    </row>
    <row r="665" spans="1:27" ht="45" x14ac:dyDescent="0.25">
      <c r="A665" s="74" t="s">
        <v>261</v>
      </c>
      <c r="B665" s="75" t="s">
        <v>262</v>
      </c>
      <c r="C665" s="76" t="s">
        <v>217</v>
      </c>
      <c r="D665" s="69" t="s">
        <v>118</v>
      </c>
      <c r="E665" s="74" t="s">
        <v>81</v>
      </c>
      <c r="F665" s="74" t="s">
        <v>70</v>
      </c>
      <c r="G665" s="74" t="s">
        <v>78</v>
      </c>
      <c r="H665" s="74" t="s">
        <v>170</v>
      </c>
      <c r="I665" s="74" t="s">
        <v>175</v>
      </c>
      <c r="J665" s="74" t="s">
        <v>43</v>
      </c>
      <c r="K665" s="74"/>
      <c r="L665" s="74"/>
      <c r="M665" s="74" t="s">
        <v>50</v>
      </c>
      <c r="N665" s="74" t="s">
        <v>51</v>
      </c>
      <c r="O665" s="74" t="s">
        <v>40</v>
      </c>
      <c r="P665" s="75" t="s">
        <v>176</v>
      </c>
      <c r="Q665" s="77">
        <v>0</v>
      </c>
      <c r="R665" s="77">
        <v>51807890</v>
      </c>
      <c r="S665" s="77">
        <v>0</v>
      </c>
      <c r="T665" s="77">
        <v>51807890</v>
      </c>
      <c r="U665" s="77">
        <v>0</v>
      </c>
      <c r="V665" s="77">
        <v>51807890</v>
      </c>
      <c r="W665" s="77">
        <v>0</v>
      </c>
      <c r="X665" s="77">
        <v>507732</v>
      </c>
      <c r="Y665" s="77">
        <v>0</v>
      </c>
      <c r="Z665" s="77">
        <v>0</v>
      </c>
      <c r="AA665" s="77">
        <v>0</v>
      </c>
    </row>
    <row r="666" spans="1:27" ht="67.5" x14ac:dyDescent="0.25">
      <c r="A666" s="74" t="s">
        <v>261</v>
      </c>
      <c r="B666" s="75" t="s">
        <v>262</v>
      </c>
      <c r="C666" s="76" t="s">
        <v>218</v>
      </c>
      <c r="D666" s="69" t="s">
        <v>118</v>
      </c>
      <c r="E666" s="74" t="s">
        <v>90</v>
      </c>
      <c r="F666" s="74" t="s">
        <v>70</v>
      </c>
      <c r="G666" s="74" t="s">
        <v>91</v>
      </c>
      <c r="H666" s="74" t="s">
        <v>170</v>
      </c>
      <c r="I666" s="74" t="s">
        <v>177</v>
      </c>
      <c r="J666" s="74" t="s">
        <v>43</v>
      </c>
      <c r="K666" s="74"/>
      <c r="L666" s="74"/>
      <c r="M666" s="74" t="s">
        <v>50</v>
      </c>
      <c r="N666" s="74" t="s">
        <v>51</v>
      </c>
      <c r="O666" s="74" t="s">
        <v>40</v>
      </c>
      <c r="P666" s="75" t="s">
        <v>178</v>
      </c>
      <c r="Q666" s="77">
        <v>0</v>
      </c>
      <c r="R666" s="77">
        <v>24269760</v>
      </c>
      <c r="S666" s="77">
        <v>0</v>
      </c>
      <c r="T666" s="77">
        <v>24269760</v>
      </c>
      <c r="U666" s="77">
        <v>0</v>
      </c>
      <c r="V666" s="77">
        <v>24269760</v>
      </c>
      <c r="W666" s="77">
        <v>0</v>
      </c>
      <c r="X666" s="77">
        <v>24269760</v>
      </c>
      <c r="Y666" s="77">
        <v>2730348</v>
      </c>
      <c r="Z666" s="77">
        <v>2730348</v>
      </c>
      <c r="AA666" s="77">
        <v>2730348</v>
      </c>
    </row>
    <row r="667" spans="1:27" ht="56.25" x14ac:dyDescent="0.25">
      <c r="A667" s="74" t="s">
        <v>261</v>
      </c>
      <c r="B667" s="75" t="s">
        <v>262</v>
      </c>
      <c r="C667" s="76" t="s">
        <v>219</v>
      </c>
      <c r="D667" s="69" t="s">
        <v>118</v>
      </c>
      <c r="E667" s="74" t="s">
        <v>90</v>
      </c>
      <c r="F667" s="74" t="s">
        <v>70</v>
      </c>
      <c r="G667" s="74" t="s">
        <v>94</v>
      </c>
      <c r="H667" s="74" t="s">
        <v>170</v>
      </c>
      <c r="I667" s="74" t="s">
        <v>179</v>
      </c>
      <c r="J667" s="74" t="s">
        <v>43</v>
      </c>
      <c r="K667" s="74"/>
      <c r="L667" s="74"/>
      <c r="M667" s="74" t="s">
        <v>38</v>
      </c>
      <c r="N667" s="74" t="s">
        <v>39</v>
      </c>
      <c r="O667" s="74" t="s">
        <v>40</v>
      </c>
      <c r="P667" s="75" t="s">
        <v>180</v>
      </c>
      <c r="Q667" s="77">
        <v>0</v>
      </c>
      <c r="R667" s="77">
        <v>3200000</v>
      </c>
      <c r="S667" s="77">
        <v>0</v>
      </c>
      <c r="T667" s="77">
        <v>3200000</v>
      </c>
      <c r="U667" s="77">
        <v>0</v>
      </c>
      <c r="V667" s="77">
        <v>3200000</v>
      </c>
      <c r="W667" s="77">
        <v>0</v>
      </c>
      <c r="X667" s="77">
        <v>0</v>
      </c>
      <c r="Y667" s="77">
        <v>0</v>
      </c>
      <c r="Z667" s="77">
        <v>0</v>
      </c>
      <c r="AA667" s="77">
        <v>0</v>
      </c>
    </row>
  </sheetData>
  <autoFilter ref="A4:AC4" xr:uid="{00000000-0009-0000-0000-000002000000}">
    <sortState xmlns:xlrd2="http://schemas.microsoft.com/office/spreadsheetml/2017/richdata2" ref="A5:AC659">
      <sortCondition ref="D4"/>
    </sortState>
  </autoFilter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B63"/>
  <sheetViews>
    <sheetView topLeftCell="A4" workbookViewId="0">
      <selection activeCell="A5" sqref="A5:AB63"/>
    </sheetView>
  </sheetViews>
  <sheetFormatPr baseColWidth="10" defaultRowHeight="15.75" x14ac:dyDescent="0.25"/>
  <sheetData>
    <row r="1" spans="1:28" ht="15" customHeight="1" x14ac:dyDescent="0.25">
      <c r="A1" s="61" t="s">
        <v>0</v>
      </c>
      <c r="B1" s="61">
        <v>2020</v>
      </c>
      <c r="C1" s="62" t="s">
        <v>1</v>
      </c>
      <c r="D1" s="62" t="s">
        <v>1</v>
      </c>
      <c r="E1" s="62" t="s">
        <v>1</v>
      </c>
      <c r="F1" s="62" t="s">
        <v>1</v>
      </c>
      <c r="G1" s="62" t="s">
        <v>1</v>
      </c>
      <c r="H1" s="62" t="s">
        <v>1</v>
      </c>
      <c r="I1" s="62" t="s">
        <v>1</v>
      </c>
      <c r="J1" s="62" t="s">
        <v>1</v>
      </c>
      <c r="K1" s="62" t="s">
        <v>1</v>
      </c>
      <c r="L1" s="62" t="s">
        <v>1</v>
      </c>
      <c r="M1" s="62" t="s">
        <v>1</v>
      </c>
      <c r="N1" s="62" t="s">
        <v>1</v>
      </c>
      <c r="O1" s="62" t="s">
        <v>1</v>
      </c>
      <c r="P1" s="62" t="s">
        <v>1</v>
      </c>
      <c r="Q1" s="62"/>
      <c r="R1" s="62" t="s">
        <v>1</v>
      </c>
      <c r="S1" s="62" t="s">
        <v>1</v>
      </c>
      <c r="T1" s="62" t="s">
        <v>1</v>
      </c>
      <c r="U1" s="62" t="s">
        <v>1</v>
      </c>
      <c r="V1" s="62" t="s">
        <v>1</v>
      </c>
      <c r="W1" s="62" t="s">
        <v>1</v>
      </c>
      <c r="X1" s="62" t="s">
        <v>1</v>
      </c>
      <c r="Y1" s="62" t="s">
        <v>1</v>
      </c>
      <c r="Z1" s="62" t="s">
        <v>1</v>
      </c>
      <c r="AA1" s="62" t="s">
        <v>1</v>
      </c>
      <c r="AB1" s="62" t="s">
        <v>1</v>
      </c>
    </row>
    <row r="2" spans="1:28" ht="15" customHeight="1" x14ac:dyDescent="0.25">
      <c r="A2" s="61" t="s">
        <v>2</v>
      </c>
      <c r="B2" s="61" t="s">
        <v>3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62" t="s">
        <v>1</v>
      </c>
      <c r="O2" s="62" t="s">
        <v>1</v>
      </c>
      <c r="P2" s="62" t="s">
        <v>1</v>
      </c>
      <c r="Q2" s="62"/>
      <c r="R2" s="62" t="s">
        <v>1</v>
      </c>
      <c r="S2" s="62" t="s">
        <v>1</v>
      </c>
      <c r="T2" s="62" t="s">
        <v>1</v>
      </c>
      <c r="U2" s="62" t="s">
        <v>1</v>
      </c>
      <c r="V2" s="62" t="s">
        <v>1</v>
      </c>
      <c r="W2" s="62" t="s">
        <v>1</v>
      </c>
      <c r="X2" s="62" t="s">
        <v>1</v>
      </c>
      <c r="Y2" s="62" t="s">
        <v>1</v>
      </c>
      <c r="Z2" s="62" t="s">
        <v>1</v>
      </c>
      <c r="AA2" s="62" t="s">
        <v>1</v>
      </c>
      <c r="AB2" s="62" t="s">
        <v>1</v>
      </c>
    </row>
    <row r="3" spans="1:28" ht="15" customHeight="1" x14ac:dyDescent="0.25">
      <c r="A3" s="61" t="s">
        <v>4</v>
      </c>
      <c r="B3" s="61" t="s">
        <v>276</v>
      </c>
      <c r="C3" s="62" t="s">
        <v>1</v>
      </c>
      <c r="D3" s="62" t="s">
        <v>1</v>
      </c>
      <c r="E3" s="62" t="s">
        <v>1</v>
      </c>
      <c r="F3" s="62" t="s">
        <v>1</v>
      </c>
      <c r="G3" s="62" t="s">
        <v>1</v>
      </c>
      <c r="H3" s="62" t="s">
        <v>1</v>
      </c>
      <c r="I3" s="62" t="s">
        <v>1</v>
      </c>
      <c r="J3" s="62" t="s">
        <v>1</v>
      </c>
      <c r="K3" s="62" t="s">
        <v>1</v>
      </c>
      <c r="L3" s="62" t="s">
        <v>1</v>
      </c>
      <c r="M3" s="62" t="s">
        <v>1</v>
      </c>
      <c r="N3" s="62" t="s">
        <v>1</v>
      </c>
      <c r="O3" s="62" t="s">
        <v>1</v>
      </c>
      <c r="P3" s="62" t="s">
        <v>1</v>
      </c>
      <c r="Q3" s="62"/>
      <c r="R3" s="62" t="s">
        <v>1</v>
      </c>
      <c r="S3" s="62" t="s">
        <v>1</v>
      </c>
      <c r="T3" s="62" t="s">
        <v>1</v>
      </c>
      <c r="U3" s="62" t="s">
        <v>1</v>
      </c>
      <c r="V3" s="62" t="s">
        <v>1</v>
      </c>
      <c r="W3" s="62" t="s">
        <v>1</v>
      </c>
      <c r="X3" s="62" t="s">
        <v>1</v>
      </c>
      <c r="Y3" s="62" t="s">
        <v>1</v>
      </c>
      <c r="Z3" s="62" t="s">
        <v>1</v>
      </c>
      <c r="AA3" s="62" t="s">
        <v>1</v>
      </c>
      <c r="AB3" s="62" t="s">
        <v>1</v>
      </c>
    </row>
    <row r="4" spans="1:28" ht="15" customHeight="1" x14ac:dyDescent="0.25">
      <c r="A4" s="25" t="s">
        <v>6</v>
      </c>
      <c r="B4" s="61" t="s">
        <v>7</v>
      </c>
      <c r="C4" s="61" t="s">
        <v>8</v>
      </c>
      <c r="D4" s="61" t="s">
        <v>9</v>
      </c>
      <c r="E4" s="61" t="s">
        <v>10</v>
      </c>
      <c r="F4" s="61" t="s">
        <v>11</v>
      </c>
      <c r="G4" s="61" t="s">
        <v>12</v>
      </c>
      <c r="H4" s="61" t="s">
        <v>13</v>
      </c>
      <c r="I4" s="61" t="s">
        <v>14</v>
      </c>
      <c r="J4" s="61" t="s">
        <v>15</v>
      </c>
      <c r="K4" s="61" t="s">
        <v>16</v>
      </c>
      <c r="L4" s="61" t="s">
        <v>17</v>
      </c>
      <c r="M4" s="61" t="s">
        <v>18</v>
      </c>
      <c r="N4" s="61" t="s">
        <v>19</v>
      </c>
      <c r="O4" s="61" t="s">
        <v>20</v>
      </c>
      <c r="P4" s="61" t="s">
        <v>21</v>
      </c>
      <c r="Q4" s="61" t="s">
        <v>108</v>
      </c>
      <c r="R4" s="61" t="s">
        <v>22</v>
      </c>
      <c r="S4" s="61" t="s">
        <v>23</v>
      </c>
      <c r="T4" s="61" t="s">
        <v>24</v>
      </c>
      <c r="U4" s="61" t="s">
        <v>25</v>
      </c>
      <c r="V4" s="61" t="s">
        <v>26</v>
      </c>
      <c r="W4" s="61" t="s">
        <v>27</v>
      </c>
      <c r="X4" s="61" t="s">
        <v>28</v>
      </c>
      <c r="Y4" s="61" t="s">
        <v>29</v>
      </c>
      <c r="Z4" s="61" t="s">
        <v>30</v>
      </c>
      <c r="AA4" s="61" t="s">
        <v>31</v>
      </c>
      <c r="AB4" s="61" t="s">
        <v>32</v>
      </c>
    </row>
    <row r="5" spans="1:28" ht="15" customHeight="1" x14ac:dyDescent="0.25">
      <c r="A5" s="69" t="s">
        <v>33</v>
      </c>
      <c r="B5" s="70" t="s">
        <v>34</v>
      </c>
      <c r="C5" s="71" t="s">
        <v>433</v>
      </c>
      <c r="D5" s="69" t="s">
        <v>68</v>
      </c>
      <c r="E5" s="69" t="s">
        <v>69</v>
      </c>
      <c r="F5" s="69" t="s">
        <v>70</v>
      </c>
      <c r="G5" s="69" t="s">
        <v>71</v>
      </c>
      <c r="H5" s="69" t="s">
        <v>170</v>
      </c>
      <c r="I5" s="69" t="s">
        <v>434</v>
      </c>
      <c r="J5" s="69" t="s">
        <v>43</v>
      </c>
      <c r="K5" s="69"/>
      <c r="L5" s="69"/>
      <c r="M5" s="69" t="s">
        <v>38</v>
      </c>
      <c r="N5" s="69" t="s">
        <v>39</v>
      </c>
      <c r="O5" s="69" t="s">
        <v>40</v>
      </c>
      <c r="P5" s="70" t="s">
        <v>435</v>
      </c>
      <c r="Q5" s="70" t="s">
        <v>419</v>
      </c>
      <c r="R5" s="72">
        <v>176835420</v>
      </c>
      <c r="S5" s="72">
        <v>0</v>
      </c>
      <c r="T5" s="72">
        <v>0</v>
      </c>
      <c r="U5" s="72">
        <v>176835420</v>
      </c>
      <c r="V5" s="72">
        <v>0</v>
      </c>
      <c r="W5" s="72">
        <v>92858782</v>
      </c>
      <c r="X5" s="72">
        <v>83976638</v>
      </c>
      <c r="Y5" s="72">
        <v>86472678</v>
      </c>
      <c r="Z5" s="72">
        <v>1409684</v>
      </c>
      <c r="AA5" s="72">
        <v>1409684</v>
      </c>
      <c r="AB5" s="72">
        <v>0</v>
      </c>
    </row>
    <row r="6" spans="1:28" ht="15" customHeight="1" x14ac:dyDescent="0.25">
      <c r="A6" s="69" t="s">
        <v>33</v>
      </c>
      <c r="B6" s="70" t="s">
        <v>34</v>
      </c>
      <c r="C6" s="71" t="s">
        <v>420</v>
      </c>
      <c r="D6" s="69" t="s">
        <v>68</v>
      </c>
      <c r="E6" s="69" t="s">
        <v>69</v>
      </c>
      <c r="F6" s="69" t="s">
        <v>70</v>
      </c>
      <c r="G6" s="69" t="s">
        <v>71</v>
      </c>
      <c r="H6" s="69" t="s">
        <v>170</v>
      </c>
      <c r="I6" s="69" t="s">
        <v>421</v>
      </c>
      <c r="J6" s="69" t="s">
        <v>43</v>
      </c>
      <c r="K6" s="69"/>
      <c r="L6" s="69"/>
      <c r="M6" s="69" t="s">
        <v>38</v>
      </c>
      <c r="N6" s="69" t="s">
        <v>39</v>
      </c>
      <c r="O6" s="69" t="s">
        <v>40</v>
      </c>
      <c r="P6" s="70" t="s">
        <v>422</v>
      </c>
      <c r="Q6" s="70" t="s">
        <v>419</v>
      </c>
      <c r="R6" s="72">
        <v>159484130</v>
      </c>
      <c r="S6" s="72">
        <v>0</v>
      </c>
      <c r="T6" s="72">
        <v>0</v>
      </c>
      <c r="U6" s="72">
        <v>159484130</v>
      </c>
      <c r="V6" s="72">
        <v>0</v>
      </c>
      <c r="W6" s="72">
        <v>137610808</v>
      </c>
      <c r="X6" s="72">
        <v>21873322</v>
      </c>
      <c r="Y6" s="72">
        <v>134076598</v>
      </c>
      <c r="Z6" s="72">
        <v>3219366</v>
      </c>
      <c r="AA6" s="72">
        <v>2570487</v>
      </c>
      <c r="AB6" s="72">
        <v>0</v>
      </c>
    </row>
    <row r="7" spans="1:28" ht="15" customHeight="1" x14ac:dyDescent="0.25">
      <c r="A7" s="69" t="s">
        <v>33</v>
      </c>
      <c r="B7" s="70" t="s">
        <v>34</v>
      </c>
      <c r="C7" s="71" t="s">
        <v>430</v>
      </c>
      <c r="D7" s="69" t="s">
        <v>68</v>
      </c>
      <c r="E7" s="69" t="s">
        <v>69</v>
      </c>
      <c r="F7" s="69" t="s">
        <v>70</v>
      </c>
      <c r="G7" s="69" t="s">
        <v>71</v>
      </c>
      <c r="H7" s="69" t="s">
        <v>170</v>
      </c>
      <c r="I7" s="69" t="s">
        <v>431</v>
      </c>
      <c r="J7" s="69" t="s">
        <v>43</v>
      </c>
      <c r="K7" s="69"/>
      <c r="L7" s="69"/>
      <c r="M7" s="69" t="s">
        <v>38</v>
      </c>
      <c r="N7" s="69" t="s">
        <v>39</v>
      </c>
      <c r="O7" s="69" t="s">
        <v>40</v>
      </c>
      <c r="P7" s="70" t="s">
        <v>432</v>
      </c>
      <c r="Q7" s="70" t="s">
        <v>419</v>
      </c>
      <c r="R7" s="72">
        <v>1530294360</v>
      </c>
      <c r="S7" s="72">
        <v>0</v>
      </c>
      <c r="T7" s="72">
        <v>355253322</v>
      </c>
      <c r="U7" s="72">
        <v>1175041038</v>
      </c>
      <c r="V7" s="72">
        <v>0</v>
      </c>
      <c r="W7" s="72">
        <v>806860856</v>
      </c>
      <c r="X7" s="72">
        <v>368180182</v>
      </c>
      <c r="Y7" s="72">
        <v>799572437</v>
      </c>
      <c r="Z7" s="72">
        <v>115158749</v>
      </c>
      <c r="AA7" s="72">
        <v>115158749</v>
      </c>
      <c r="AB7" s="72">
        <v>115158749</v>
      </c>
    </row>
    <row r="8" spans="1:28" ht="15" customHeight="1" x14ac:dyDescent="0.25">
      <c r="A8" s="69" t="s">
        <v>33</v>
      </c>
      <c r="B8" s="70" t="s">
        <v>34</v>
      </c>
      <c r="C8" s="71" t="s">
        <v>416</v>
      </c>
      <c r="D8" s="69" t="s">
        <v>68</v>
      </c>
      <c r="E8" s="69" t="s">
        <v>69</v>
      </c>
      <c r="F8" s="69" t="s">
        <v>70</v>
      </c>
      <c r="G8" s="69" t="s">
        <v>71</v>
      </c>
      <c r="H8" s="69" t="s">
        <v>170</v>
      </c>
      <c r="I8" s="69" t="s">
        <v>417</v>
      </c>
      <c r="J8" s="69" t="s">
        <v>43</v>
      </c>
      <c r="K8" s="69"/>
      <c r="L8" s="69"/>
      <c r="M8" s="69" t="s">
        <v>38</v>
      </c>
      <c r="N8" s="69" t="s">
        <v>39</v>
      </c>
      <c r="O8" s="69" t="s">
        <v>40</v>
      </c>
      <c r="P8" s="70" t="s">
        <v>418</v>
      </c>
      <c r="Q8" s="70" t="s">
        <v>419</v>
      </c>
      <c r="R8" s="72">
        <v>1077312240</v>
      </c>
      <c r="S8" s="72">
        <v>10289403</v>
      </c>
      <c r="T8" s="72">
        <v>10289403</v>
      </c>
      <c r="U8" s="72">
        <v>1077312240</v>
      </c>
      <c r="V8" s="72">
        <v>0</v>
      </c>
      <c r="W8" s="72">
        <v>789252546</v>
      </c>
      <c r="X8" s="72">
        <v>288059694</v>
      </c>
      <c r="Y8" s="72">
        <v>722720127</v>
      </c>
      <c r="Z8" s="72">
        <v>102027486</v>
      </c>
      <c r="AA8" s="72">
        <v>102027486</v>
      </c>
      <c r="AB8" s="72">
        <v>93573140</v>
      </c>
    </row>
    <row r="9" spans="1:28" ht="15" customHeight="1" x14ac:dyDescent="0.25">
      <c r="A9" s="69" t="s">
        <v>33</v>
      </c>
      <c r="B9" s="70" t="s">
        <v>34</v>
      </c>
      <c r="C9" s="71" t="s">
        <v>426</v>
      </c>
      <c r="D9" s="69" t="s">
        <v>68</v>
      </c>
      <c r="E9" s="69" t="s">
        <v>69</v>
      </c>
      <c r="F9" s="69" t="s">
        <v>70</v>
      </c>
      <c r="G9" s="69" t="s">
        <v>71</v>
      </c>
      <c r="H9" s="69" t="s">
        <v>170</v>
      </c>
      <c r="I9" s="69" t="s">
        <v>427</v>
      </c>
      <c r="J9" s="69" t="s">
        <v>43</v>
      </c>
      <c r="K9" s="69"/>
      <c r="L9" s="69"/>
      <c r="M9" s="69" t="s">
        <v>38</v>
      </c>
      <c r="N9" s="69" t="s">
        <v>39</v>
      </c>
      <c r="O9" s="69" t="s">
        <v>40</v>
      </c>
      <c r="P9" s="70" t="s">
        <v>428</v>
      </c>
      <c r="Q9" s="70" t="s">
        <v>429</v>
      </c>
      <c r="R9" s="72">
        <v>208573076</v>
      </c>
      <c r="S9" s="72">
        <v>0</v>
      </c>
      <c r="T9" s="72">
        <v>0</v>
      </c>
      <c r="U9" s="72">
        <v>208573076</v>
      </c>
      <c r="V9" s="72">
        <v>0</v>
      </c>
      <c r="W9" s="72">
        <v>98552838</v>
      </c>
      <c r="X9" s="72">
        <v>110020238</v>
      </c>
      <c r="Y9" s="72">
        <v>47143092</v>
      </c>
      <c r="Z9" s="72">
        <v>6335435</v>
      </c>
      <c r="AA9" s="72">
        <v>6335435</v>
      </c>
      <c r="AB9" s="72">
        <v>6335435</v>
      </c>
    </row>
    <row r="10" spans="1:28" ht="15" customHeight="1" x14ac:dyDescent="0.25">
      <c r="A10" s="69" t="s">
        <v>33</v>
      </c>
      <c r="B10" s="70" t="s">
        <v>34</v>
      </c>
      <c r="C10" s="71" t="s">
        <v>423</v>
      </c>
      <c r="D10" s="69" t="s">
        <v>68</v>
      </c>
      <c r="E10" s="69" t="s">
        <v>69</v>
      </c>
      <c r="F10" s="69" t="s">
        <v>70</v>
      </c>
      <c r="G10" s="69" t="s">
        <v>71</v>
      </c>
      <c r="H10" s="69" t="s">
        <v>170</v>
      </c>
      <c r="I10" s="69" t="s">
        <v>424</v>
      </c>
      <c r="J10" s="69" t="s">
        <v>43</v>
      </c>
      <c r="K10" s="69"/>
      <c r="L10" s="69"/>
      <c r="M10" s="69" t="s">
        <v>38</v>
      </c>
      <c r="N10" s="69" t="s">
        <v>39</v>
      </c>
      <c r="O10" s="69" t="s">
        <v>40</v>
      </c>
      <c r="P10" s="70" t="s">
        <v>425</v>
      </c>
      <c r="Q10" s="70" t="s">
        <v>419</v>
      </c>
      <c r="R10" s="72">
        <v>190612110</v>
      </c>
      <c r="S10" s="72">
        <v>0</v>
      </c>
      <c r="T10" s="72">
        <v>0</v>
      </c>
      <c r="U10" s="72">
        <v>190612110</v>
      </c>
      <c r="V10" s="72">
        <v>0</v>
      </c>
      <c r="W10" s="72">
        <v>157506391</v>
      </c>
      <c r="X10" s="72">
        <v>33105719</v>
      </c>
      <c r="Y10" s="72">
        <v>104291895</v>
      </c>
      <c r="Z10" s="72">
        <v>1556204</v>
      </c>
      <c r="AA10" s="72">
        <v>1556204</v>
      </c>
      <c r="AB10" s="72">
        <v>1556204</v>
      </c>
    </row>
    <row r="11" spans="1:28" ht="15" customHeight="1" x14ac:dyDescent="0.25">
      <c r="A11" s="69" t="s">
        <v>33</v>
      </c>
      <c r="B11" s="70" t="s">
        <v>34</v>
      </c>
      <c r="C11" s="71" t="s">
        <v>436</v>
      </c>
      <c r="D11" s="69" t="s">
        <v>68</v>
      </c>
      <c r="E11" s="69" t="s">
        <v>69</v>
      </c>
      <c r="F11" s="69" t="s">
        <v>70</v>
      </c>
      <c r="G11" s="69" t="s">
        <v>71</v>
      </c>
      <c r="H11" s="69" t="s">
        <v>170</v>
      </c>
      <c r="I11" s="69" t="s">
        <v>437</v>
      </c>
      <c r="J11" s="69" t="s">
        <v>43</v>
      </c>
      <c r="K11" s="69"/>
      <c r="L11" s="69"/>
      <c r="M11" s="69" t="s">
        <v>38</v>
      </c>
      <c r="N11" s="69" t="s">
        <v>39</v>
      </c>
      <c r="O11" s="69" t="s">
        <v>40</v>
      </c>
      <c r="P11" s="70" t="s">
        <v>438</v>
      </c>
      <c r="Q11" s="70" t="s">
        <v>419</v>
      </c>
      <c r="R11" s="72">
        <v>156888664</v>
      </c>
      <c r="S11" s="72">
        <v>55253322</v>
      </c>
      <c r="T11" s="72">
        <v>0</v>
      </c>
      <c r="U11" s="72">
        <v>212141986</v>
      </c>
      <c r="V11" s="72">
        <v>0</v>
      </c>
      <c r="W11" s="72">
        <v>212141986</v>
      </c>
      <c r="X11" s="72">
        <v>0</v>
      </c>
      <c r="Y11" s="72">
        <v>157045089</v>
      </c>
      <c r="Z11" s="72">
        <v>12457489</v>
      </c>
      <c r="AA11" s="72">
        <v>11239895</v>
      </c>
      <c r="AB11" s="72">
        <v>11239895</v>
      </c>
    </row>
    <row r="12" spans="1:28" ht="15" customHeight="1" x14ac:dyDescent="0.25">
      <c r="A12" s="69" t="s">
        <v>33</v>
      </c>
      <c r="B12" s="70" t="s">
        <v>34</v>
      </c>
      <c r="C12" s="71" t="s">
        <v>436</v>
      </c>
      <c r="D12" s="69" t="s">
        <v>68</v>
      </c>
      <c r="E12" s="69" t="s">
        <v>69</v>
      </c>
      <c r="F12" s="69" t="s">
        <v>70</v>
      </c>
      <c r="G12" s="69" t="s">
        <v>71</v>
      </c>
      <c r="H12" s="69" t="s">
        <v>170</v>
      </c>
      <c r="I12" s="69" t="s">
        <v>437</v>
      </c>
      <c r="J12" s="69" t="s">
        <v>43</v>
      </c>
      <c r="K12" s="69"/>
      <c r="L12" s="69"/>
      <c r="M12" s="69" t="s">
        <v>50</v>
      </c>
      <c r="N12" s="69" t="s">
        <v>51</v>
      </c>
      <c r="O12" s="69" t="s">
        <v>40</v>
      </c>
      <c r="P12" s="70" t="s">
        <v>438</v>
      </c>
      <c r="Q12" s="70" t="s">
        <v>419</v>
      </c>
      <c r="R12" s="72">
        <v>12500000</v>
      </c>
      <c r="S12" s="72">
        <v>0</v>
      </c>
      <c r="T12" s="72">
        <v>0</v>
      </c>
      <c r="U12" s="72">
        <v>12500000</v>
      </c>
      <c r="V12" s="72">
        <v>0</v>
      </c>
      <c r="W12" s="72">
        <v>0</v>
      </c>
      <c r="X12" s="72">
        <v>12500000</v>
      </c>
      <c r="Y12" s="72">
        <v>0</v>
      </c>
      <c r="Z12" s="72">
        <v>0</v>
      </c>
      <c r="AA12" s="72">
        <v>0</v>
      </c>
      <c r="AB12" s="72">
        <v>0</v>
      </c>
    </row>
    <row r="13" spans="1:28" ht="15" customHeight="1" x14ac:dyDescent="0.25">
      <c r="A13" s="69" t="s">
        <v>33</v>
      </c>
      <c r="B13" s="70" t="s">
        <v>34</v>
      </c>
      <c r="C13" s="71" t="s">
        <v>423</v>
      </c>
      <c r="D13" s="69" t="s">
        <v>68</v>
      </c>
      <c r="E13" s="69" t="s">
        <v>69</v>
      </c>
      <c r="F13" s="69" t="s">
        <v>70</v>
      </c>
      <c r="G13" s="69" t="s">
        <v>71</v>
      </c>
      <c r="H13" s="69" t="s">
        <v>170</v>
      </c>
      <c r="I13" s="69" t="s">
        <v>424</v>
      </c>
      <c r="J13" s="69" t="s">
        <v>43</v>
      </c>
      <c r="K13" s="69"/>
      <c r="L13" s="69"/>
      <c r="M13" s="69" t="s">
        <v>50</v>
      </c>
      <c r="N13" s="69" t="s">
        <v>51</v>
      </c>
      <c r="O13" s="69" t="s">
        <v>40</v>
      </c>
      <c r="P13" s="70" t="s">
        <v>425</v>
      </c>
      <c r="Q13" s="70" t="s">
        <v>419</v>
      </c>
      <c r="R13" s="72">
        <v>32500000</v>
      </c>
      <c r="S13" s="72">
        <v>0</v>
      </c>
      <c r="T13" s="72">
        <v>0</v>
      </c>
      <c r="U13" s="72">
        <v>32500000</v>
      </c>
      <c r="V13" s="72">
        <v>0</v>
      </c>
      <c r="W13" s="72">
        <v>0</v>
      </c>
      <c r="X13" s="72">
        <v>32500000</v>
      </c>
      <c r="Y13" s="72">
        <v>0</v>
      </c>
      <c r="Z13" s="72">
        <v>0</v>
      </c>
      <c r="AA13" s="72">
        <v>0</v>
      </c>
      <c r="AB13" s="72">
        <v>0</v>
      </c>
    </row>
    <row r="14" spans="1:28" ht="15" customHeight="1" x14ac:dyDescent="0.25">
      <c r="A14" s="69" t="s">
        <v>33</v>
      </c>
      <c r="B14" s="70" t="s">
        <v>34</v>
      </c>
      <c r="C14" s="71" t="s">
        <v>416</v>
      </c>
      <c r="D14" s="69" t="s">
        <v>68</v>
      </c>
      <c r="E14" s="69" t="s">
        <v>69</v>
      </c>
      <c r="F14" s="69" t="s">
        <v>70</v>
      </c>
      <c r="G14" s="69" t="s">
        <v>71</v>
      </c>
      <c r="H14" s="69" t="s">
        <v>170</v>
      </c>
      <c r="I14" s="69" t="s">
        <v>417</v>
      </c>
      <c r="J14" s="69" t="s">
        <v>43</v>
      </c>
      <c r="K14" s="69"/>
      <c r="L14" s="69"/>
      <c r="M14" s="69" t="s">
        <v>50</v>
      </c>
      <c r="N14" s="69" t="s">
        <v>51</v>
      </c>
      <c r="O14" s="69" t="s">
        <v>40</v>
      </c>
      <c r="P14" s="70" t="s">
        <v>418</v>
      </c>
      <c r="Q14" s="70" t="s">
        <v>419</v>
      </c>
      <c r="R14" s="72">
        <v>377500000</v>
      </c>
      <c r="S14" s="72">
        <v>0</v>
      </c>
      <c r="T14" s="72">
        <v>0</v>
      </c>
      <c r="U14" s="72">
        <v>377500000</v>
      </c>
      <c r="V14" s="72">
        <v>0</v>
      </c>
      <c r="W14" s="72">
        <v>263891588</v>
      </c>
      <c r="X14" s="72">
        <v>113608412</v>
      </c>
      <c r="Y14" s="72">
        <v>41125036</v>
      </c>
      <c r="Z14" s="72">
        <v>0</v>
      </c>
      <c r="AA14" s="72">
        <v>0</v>
      </c>
      <c r="AB14" s="72">
        <v>0</v>
      </c>
    </row>
    <row r="15" spans="1:28" ht="15" customHeight="1" x14ac:dyDescent="0.25">
      <c r="A15" s="69" t="s">
        <v>33</v>
      </c>
      <c r="B15" s="70" t="s">
        <v>34</v>
      </c>
      <c r="C15" s="71" t="s">
        <v>430</v>
      </c>
      <c r="D15" s="69" t="s">
        <v>68</v>
      </c>
      <c r="E15" s="69" t="s">
        <v>69</v>
      </c>
      <c r="F15" s="69" t="s">
        <v>70</v>
      </c>
      <c r="G15" s="69" t="s">
        <v>71</v>
      </c>
      <c r="H15" s="69" t="s">
        <v>170</v>
      </c>
      <c r="I15" s="69" t="s">
        <v>431</v>
      </c>
      <c r="J15" s="69" t="s">
        <v>43</v>
      </c>
      <c r="K15" s="69"/>
      <c r="L15" s="69"/>
      <c r="M15" s="69" t="s">
        <v>50</v>
      </c>
      <c r="N15" s="69" t="s">
        <v>51</v>
      </c>
      <c r="O15" s="69" t="s">
        <v>40</v>
      </c>
      <c r="P15" s="70" t="s">
        <v>432</v>
      </c>
      <c r="Q15" s="70" t="s">
        <v>419</v>
      </c>
      <c r="R15" s="72">
        <v>333024818</v>
      </c>
      <c r="S15" s="72">
        <v>0</v>
      </c>
      <c r="T15" s="72">
        <v>0</v>
      </c>
      <c r="U15" s="72">
        <v>333024818</v>
      </c>
      <c r="V15" s="72">
        <v>0</v>
      </c>
      <c r="W15" s="72">
        <v>215745832</v>
      </c>
      <c r="X15" s="72">
        <v>117278986</v>
      </c>
      <c r="Y15" s="72">
        <v>0</v>
      </c>
      <c r="Z15" s="72">
        <v>0</v>
      </c>
      <c r="AA15" s="72">
        <v>0</v>
      </c>
      <c r="AB15" s="72">
        <v>0</v>
      </c>
    </row>
    <row r="16" spans="1:28" ht="15" customHeight="1" x14ac:dyDescent="0.25">
      <c r="A16" s="69" t="s">
        <v>33</v>
      </c>
      <c r="B16" s="70" t="s">
        <v>34</v>
      </c>
      <c r="C16" s="71" t="s">
        <v>433</v>
      </c>
      <c r="D16" s="69" t="s">
        <v>68</v>
      </c>
      <c r="E16" s="69" t="s">
        <v>69</v>
      </c>
      <c r="F16" s="69" t="s">
        <v>70</v>
      </c>
      <c r="G16" s="69" t="s">
        <v>71</v>
      </c>
      <c r="H16" s="69" t="s">
        <v>170</v>
      </c>
      <c r="I16" s="69" t="s">
        <v>434</v>
      </c>
      <c r="J16" s="69" t="s">
        <v>43</v>
      </c>
      <c r="K16" s="69"/>
      <c r="L16" s="69"/>
      <c r="M16" s="69" t="s">
        <v>50</v>
      </c>
      <c r="N16" s="69" t="s">
        <v>51</v>
      </c>
      <c r="O16" s="69" t="s">
        <v>40</v>
      </c>
      <c r="P16" s="70" t="s">
        <v>435</v>
      </c>
      <c r="Q16" s="70" t="s">
        <v>419</v>
      </c>
      <c r="R16" s="72">
        <v>309475182</v>
      </c>
      <c r="S16" s="72">
        <v>0</v>
      </c>
      <c r="T16" s="72">
        <v>0</v>
      </c>
      <c r="U16" s="72">
        <v>309475182</v>
      </c>
      <c r="V16" s="72">
        <v>0</v>
      </c>
      <c r="W16" s="72">
        <v>0</v>
      </c>
      <c r="X16" s="72">
        <v>309475182</v>
      </c>
      <c r="Y16" s="72">
        <v>0</v>
      </c>
      <c r="Z16" s="72">
        <v>0</v>
      </c>
      <c r="AA16" s="72">
        <v>0</v>
      </c>
      <c r="AB16" s="72">
        <v>0</v>
      </c>
    </row>
    <row r="17" spans="1:28" ht="15" customHeight="1" x14ac:dyDescent="0.25">
      <c r="A17" s="69" t="s">
        <v>33</v>
      </c>
      <c r="B17" s="70" t="s">
        <v>34</v>
      </c>
      <c r="C17" s="71" t="s">
        <v>444</v>
      </c>
      <c r="D17" s="69" t="s">
        <v>68</v>
      </c>
      <c r="E17" s="69" t="s">
        <v>69</v>
      </c>
      <c r="F17" s="69" t="s">
        <v>70</v>
      </c>
      <c r="G17" s="69" t="s">
        <v>74</v>
      </c>
      <c r="H17" s="69" t="s">
        <v>170</v>
      </c>
      <c r="I17" s="69" t="s">
        <v>434</v>
      </c>
      <c r="J17" s="69" t="s">
        <v>43</v>
      </c>
      <c r="K17" s="69"/>
      <c r="L17" s="69"/>
      <c r="M17" s="69" t="s">
        <v>38</v>
      </c>
      <c r="N17" s="69" t="s">
        <v>39</v>
      </c>
      <c r="O17" s="69" t="s">
        <v>40</v>
      </c>
      <c r="P17" s="70" t="s">
        <v>435</v>
      </c>
      <c r="Q17" s="70" t="s">
        <v>440</v>
      </c>
      <c r="R17" s="72">
        <v>262212984</v>
      </c>
      <c r="S17" s="72">
        <v>10289403</v>
      </c>
      <c r="T17" s="72">
        <v>7533180</v>
      </c>
      <c r="U17" s="72">
        <v>264969207</v>
      </c>
      <c r="V17" s="72">
        <v>0</v>
      </c>
      <c r="W17" s="72">
        <v>264969207</v>
      </c>
      <c r="X17" s="72">
        <v>0</v>
      </c>
      <c r="Y17" s="72">
        <v>185273860</v>
      </c>
      <c r="Z17" s="72">
        <v>22887507</v>
      </c>
      <c r="AA17" s="72">
        <v>22887507</v>
      </c>
      <c r="AB17" s="72">
        <v>22887507</v>
      </c>
    </row>
    <row r="18" spans="1:28" ht="15" customHeight="1" x14ac:dyDescent="0.25">
      <c r="A18" s="69" t="s">
        <v>33</v>
      </c>
      <c r="B18" s="70" t="s">
        <v>34</v>
      </c>
      <c r="C18" s="71" t="s">
        <v>215</v>
      </c>
      <c r="D18" s="69" t="s">
        <v>68</v>
      </c>
      <c r="E18" s="69" t="s">
        <v>69</v>
      </c>
      <c r="F18" s="69" t="s">
        <v>70</v>
      </c>
      <c r="G18" s="69" t="s">
        <v>74</v>
      </c>
      <c r="H18" s="69" t="s">
        <v>170</v>
      </c>
      <c r="I18" s="69" t="s">
        <v>171</v>
      </c>
      <c r="J18" s="69" t="s">
        <v>43</v>
      </c>
      <c r="K18" s="69"/>
      <c r="L18" s="69"/>
      <c r="M18" s="69" t="s">
        <v>38</v>
      </c>
      <c r="N18" s="69" t="s">
        <v>39</v>
      </c>
      <c r="O18" s="69" t="s">
        <v>40</v>
      </c>
      <c r="P18" s="70" t="s">
        <v>439</v>
      </c>
      <c r="Q18" s="70" t="s">
        <v>440</v>
      </c>
      <c r="R18" s="72">
        <v>6582034296</v>
      </c>
      <c r="S18" s="72">
        <v>269636937</v>
      </c>
      <c r="T18" s="72">
        <v>4235253322</v>
      </c>
      <c r="U18" s="72">
        <v>2616417911</v>
      </c>
      <c r="V18" s="72">
        <v>0</v>
      </c>
      <c r="W18" s="72">
        <v>2521265654</v>
      </c>
      <c r="X18" s="72">
        <v>95152257</v>
      </c>
      <c r="Y18" s="72">
        <v>1958562032</v>
      </c>
      <c r="Z18" s="72">
        <v>161085864</v>
      </c>
      <c r="AA18" s="72">
        <v>156058150</v>
      </c>
      <c r="AB18" s="72">
        <v>154997887</v>
      </c>
    </row>
    <row r="19" spans="1:28" ht="15" customHeight="1" x14ac:dyDescent="0.25">
      <c r="A19" s="69" t="s">
        <v>33</v>
      </c>
      <c r="B19" s="70" t="s">
        <v>34</v>
      </c>
      <c r="C19" s="71" t="s">
        <v>441</v>
      </c>
      <c r="D19" s="69" t="s">
        <v>68</v>
      </c>
      <c r="E19" s="69" t="s">
        <v>69</v>
      </c>
      <c r="F19" s="69" t="s">
        <v>70</v>
      </c>
      <c r="G19" s="69" t="s">
        <v>74</v>
      </c>
      <c r="H19" s="69" t="s">
        <v>170</v>
      </c>
      <c r="I19" s="69" t="s">
        <v>442</v>
      </c>
      <c r="J19" s="69" t="s">
        <v>43</v>
      </c>
      <c r="K19" s="69"/>
      <c r="L19" s="69"/>
      <c r="M19" s="69" t="s">
        <v>38</v>
      </c>
      <c r="N19" s="69" t="s">
        <v>39</v>
      </c>
      <c r="O19" s="69" t="s">
        <v>40</v>
      </c>
      <c r="P19" s="70" t="s">
        <v>443</v>
      </c>
      <c r="Q19" s="70" t="s">
        <v>440</v>
      </c>
      <c r="R19" s="72">
        <v>1455752720</v>
      </c>
      <c r="S19" s="72">
        <v>30000000</v>
      </c>
      <c r="T19" s="72">
        <v>217139838</v>
      </c>
      <c r="U19" s="72">
        <v>1268612882</v>
      </c>
      <c r="V19" s="72">
        <v>0</v>
      </c>
      <c r="W19" s="72">
        <v>1268612882</v>
      </c>
      <c r="X19" s="72">
        <v>0</v>
      </c>
      <c r="Y19" s="72">
        <v>331973142</v>
      </c>
      <c r="Z19" s="72">
        <v>72427641</v>
      </c>
      <c r="AA19" s="72">
        <v>72427641</v>
      </c>
      <c r="AB19" s="72">
        <v>72427641</v>
      </c>
    </row>
    <row r="20" spans="1:28" ht="15" customHeight="1" x14ac:dyDescent="0.25">
      <c r="A20" s="69" t="s">
        <v>33</v>
      </c>
      <c r="B20" s="70" t="s">
        <v>34</v>
      </c>
      <c r="C20" s="71" t="s">
        <v>441</v>
      </c>
      <c r="D20" s="69" t="s">
        <v>68</v>
      </c>
      <c r="E20" s="69" t="s">
        <v>69</v>
      </c>
      <c r="F20" s="69" t="s">
        <v>70</v>
      </c>
      <c r="G20" s="69" t="s">
        <v>74</v>
      </c>
      <c r="H20" s="69" t="s">
        <v>170</v>
      </c>
      <c r="I20" s="69" t="s">
        <v>442</v>
      </c>
      <c r="J20" s="69" t="s">
        <v>43</v>
      </c>
      <c r="K20" s="69"/>
      <c r="L20" s="69"/>
      <c r="M20" s="69" t="s">
        <v>50</v>
      </c>
      <c r="N20" s="69" t="s">
        <v>51</v>
      </c>
      <c r="O20" s="69" t="s">
        <v>40</v>
      </c>
      <c r="P20" s="70" t="s">
        <v>443</v>
      </c>
      <c r="Q20" s="70" t="s">
        <v>440</v>
      </c>
      <c r="R20" s="72">
        <v>1387229919</v>
      </c>
      <c r="S20" s="72">
        <v>0</v>
      </c>
      <c r="T20" s="72">
        <v>0</v>
      </c>
      <c r="U20" s="72">
        <v>1387229919</v>
      </c>
      <c r="V20" s="72">
        <v>0</v>
      </c>
      <c r="W20" s="72">
        <v>219256192</v>
      </c>
      <c r="X20" s="72">
        <v>1167973727</v>
      </c>
      <c r="Y20" s="72">
        <v>0</v>
      </c>
      <c r="Z20" s="72">
        <v>0</v>
      </c>
      <c r="AA20" s="72">
        <v>0</v>
      </c>
      <c r="AB20" s="72">
        <v>0</v>
      </c>
    </row>
    <row r="21" spans="1:28" ht="15" customHeight="1" x14ac:dyDescent="0.25">
      <c r="A21" s="69" t="s">
        <v>33</v>
      </c>
      <c r="B21" s="70" t="s">
        <v>34</v>
      </c>
      <c r="C21" s="71" t="s">
        <v>215</v>
      </c>
      <c r="D21" s="69" t="s">
        <v>68</v>
      </c>
      <c r="E21" s="69" t="s">
        <v>69</v>
      </c>
      <c r="F21" s="69" t="s">
        <v>70</v>
      </c>
      <c r="G21" s="69" t="s">
        <v>74</v>
      </c>
      <c r="H21" s="69" t="s">
        <v>170</v>
      </c>
      <c r="I21" s="69" t="s">
        <v>171</v>
      </c>
      <c r="J21" s="69" t="s">
        <v>43</v>
      </c>
      <c r="K21" s="69"/>
      <c r="L21" s="69"/>
      <c r="M21" s="69" t="s">
        <v>50</v>
      </c>
      <c r="N21" s="69" t="s">
        <v>51</v>
      </c>
      <c r="O21" s="69" t="s">
        <v>40</v>
      </c>
      <c r="P21" s="70" t="s">
        <v>439</v>
      </c>
      <c r="Q21" s="70" t="s">
        <v>440</v>
      </c>
      <c r="R21" s="72">
        <v>3012415081</v>
      </c>
      <c r="S21" s="72">
        <v>0</v>
      </c>
      <c r="T21" s="72">
        <v>0</v>
      </c>
      <c r="U21" s="72">
        <v>3012415081</v>
      </c>
      <c r="V21" s="72">
        <v>0</v>
      </c>
      <c r="W21" s="72">
        <v>1075244377</v>
      </c>
      <c r="X21" s="72">
        <v>1937170704</v>
      </c>
      <c r="Y21" s="72">
        <v>500710045</v>
      </c>
      <c r="Z21" s="72">
        <v>49358300</v>
      </c>
      <c r="AA21" s="72">
        <v>49358300</v>
      </c>
      <c r="AB21" s="72">
        <v>49358300</v>
      </c>
    </row>
    <row r="22" spans="1:28" ht="15" customHeight="1" x14ac:dyDescent="0.25">
      <c r="A22" s="69" t="s">
        <v>33</v>
      </c>
      <c r="B22" s="70" t="s">
        <v>34</v>
      </c>
      <c r="C22" s="71" t="s">
        <v>444</v>
      </c>
      <c r="D22" s="69" t="s">
        <v>68</v>
      </c>
      <c r="E22" s="69" t="s">
        <v>69</v>
      </c>
      <c r="F22" s="69" t="s">
        <v>70</v>
      </c>
      <c r="G22" s="69" t="s">
        <v>74</v>
      </c>
      <c r="H22" s="69" t="s">
        <v>170</v>
      </c>
      <c r="I22" s="69" t="s">
        <v>434</v>
      </c>
      <c r="J22" s="69" t="s">
        <v>43</v>
      </c>
      <c r="K22" s="69"/>
      <c r="L22" s="69"/>
      <c r="M22" s="69" t="s">
        <v>50</v>
      </c>
      <c r="N22" s="69" t="s">
        <v>51</v>
      </c>
      <c r="O22" s="69" t="s">
        <v>40</v>
      </c>
      <c r="P22" s="70" t="s">
        <v>435</v>
      </c>
      <c r="Q22" s="70" t="s">
        <v>440</v>
      </c>
      <c r="R22" s="72">
        <v>262355000</v>
      </c>
      <c r="S22" s="72">
        <v>0</v>
      </c>
      <c r="T22" s="72">
        <v>0</v>
      </c>
      <c r="U22" s="72">
        <v>262355000</v>
      </c>
      <c r="V22" s="72">
        <v>0</v>
      </c>
      <c r="W22" s="72">
        <v>260039685</v>
      </c>
      <c r="X22" s="72">
        <v>2315315</v>
      </c>
      <c r="Y22" s="72">
        <v>0</v>
      </c>
      <c r="Z22" s="72">
        <v>0</v>
      </c>
      <c r="AA22" s="72">
        <v>0</v>
      </c>
      <c r="AB22" s="72">
        <v>0</v>
      </c>
    </row>
    <row r="23" spans="1:28" ht="15" customHeight="1" x14ac:dyDescent="0.25">
      <c r="A23" s="69" t="s">
        <v>33</v>
      </c>
      <c r="B23" s="70" t="s">
        <v>34</v>
      </c>
      <c r="C23" s="71" t="s">
        <v>449</v>
      </c>
      <c r="D23" s="69" t="s">
        <v>68</v>
      </c>
      <c r="E23" s="69" t="s">
        <v>77</v>
      </c>
      <c r="F23" s="69" t="s">
        <v>70</v>
      </c>
      <c r="G23" s="69" t="s">
        <v>78</v>
      </c>
      <c r="H23" s="69" t="s">
        <v>170</v>
      </c>
      <c r="I23" s="69" t="s">
        <v>450</v>
      </c>
      <c r="J23" s="69" t="s">
        <v>43</v>
      </c>
      <c r="K23" s="69"/>
      <c r="L23" s="69"/>
      <c r="M23" s="69" t="s">
        <v>38</v>
      </c>
      <c r="N23" s="69" t="s">
        <v>39</v>
      </c>
      <c r="O23" s="69" t="s">
        <v>40</v>
      </c>
      <c r="P23" s="70" t="s">
        <v>451</v>
      </c>
      <c r="Q23" s="70" t="s">
        <v>452</v>
      </c>
      <c r="R23" s="72">
        <v>780000000</v>
      </c>
      <c r="S23" s="72">
        <v>0</v>
      </c>
      <c r="T23" s="72">
        <v>0</v>
      </c>
      <c r="U23" s="72">
        <v>780000000</v>
      </c>
      <c r="V23" s="72">
        <v>0</v>
      </c>
      <c r="W23" s="72">
        <v>684349749</v>
      </c>
      <c r="X23" s="72">
        <v>95650251</v>
      </c>
      <c r="Y23" s="72">
        <v>637281213</v>
      </c>
      <c r="Z23" s="72">
        <v>101019939</v>
      </c>
      <c r="AA23" s="72">
        <v>98982837</v>
      </c>
      <c r="AB23" s="72">
        <v>92871531</v>
      </c>
    </row>
    <row r="24" spans="1:28" ht="15" customHeight="1" x14ac:dyDescent="0.25">
      <c r="A24" s="69" t="s">
        <v>33</v>
      </c>
      <c r="B24" s="70" t="s">
        <v>34</v>
      </c>
      <c r="C24" s="71" t="s">
        <v>445</v>
      </c>
      <c r="D24" s="69" t="s">
        <v>68</v>
      </c>
      <c r="E24" s="69" t="s">
        <v>77</v>
      </c>
      <c r="F24" s="69" t="s">
        <v>70</v>
      </c>
      <c r="G24" s="69" t="s">
        <v>78</v>
      </c>
      <c r="H24" s="69" t="s">
        <v>170</v>
      </c>
      <c r="I24" s="69" t="s">
        <v>446</v>
      </c>
      <c r="J24" s="69" t="s">
        <v>43</v>
      </c>
      <c r="K24" s="69"/>
      <c r="L24" s="69"/>
      <c r="M24" s="69" t="s">
        <v>38</v>
      </c>
      <c r="N24" s="69" t="s">
        <v>39</v>
      </c>
      <c r="O24" s="69" t="s">
        <v>40</v>
      </c>
      <c r="P24" s="70" t="s">
        <v>447</v>
      </c>
      <c r="Q24" s="70" t="s">
        <v>448</v>
      </c>
      <c r="R24" s="72">
        <v>3220000000</v>
      </c>
      <c r="S24" s="72">
        <v>0</v>
      </c>
      <c r="T24" s="72">
        <v>300000000</v>
      </c>
      <c r="U24" s="72">
        <v>2920000000</v>
      </c>
      <c r="V24" s="72">
        <v>0</v>
      </c>
      <c r="W24" s="72">
        <v>1833012476</v>
      </c>
      <c r="X24" s="72">
        <v>1086987524</v>
      </c>
      <c r="Y24" s="72">
        <v>1708475048</v>
      </c>
      <c r="Z24" s="72">
        <v>321767913</v>
      </c>
      <c r="AA24" s="72">
        <v>302281986</v>
      </c>
      <c r="AB24" s="72">
        <v>293955361</v>
      </c>
    </row>
    <row r="25" spans="1:28" ht="15" customHeight="1" x14ac:dyDescent="0.25">
      <c r="A25" s="69" t="s">
        <v>33</v>
      </c>
      <c r="B25" s="70" t="s">
        <v>34</v>
      </c>
      <c r="C25" s="71" t="s">
        <v>445</v>
      </c>
      <c r="D25" s="69" t="s">
        <v>68</v>
      </c>
      <c r="E25" s="69" t="s">
        <v>77</v>
      </c>
      <c r="F25" s="69" t="s">
        <v>70</v>
      </c>
      <c r="G25" s="69" t="s">
        <v>78</v>
      </c>
      <c r="H25" s="69" t="s">
        <v>170</v>
      </c>
      <c r="I25" s="69" t="s">
        <v>446</v>
      </c>
      <c r="J25" s="69" t="s">
        <v>43</v>
      </c>
      <c r="K25" s="69"/>
      <c r="L25" s="69"/>
      <c r="M25" s="69" t="s">
        <v>50</v>
      </c>
      <c r="N25" s="69" t="s">
        <v>51</v>
      </c>
      <c r="O25" s="69" t="s">
        <v>40</v>
      </c>
      <c r="P25" s="70" t="s">
        <v>447</v>
      </c>
      <c r="Q25" s="70" t="s">
        <v>448</v>
      </c>
      <c r="R25" s="72">
        <v>8940000000</v>
      </c>
      <c r="S25" s="72">
        <v>0</v>
      </c>
      <c r="T25" s="72">
        <v>0</v>
      </c>
      <c r="U25" s="72">
        <v>8940000000</v>
      </c>
      <c r="V25" s="72">
        <v>0</v>
      </c>
      <c r="W25" s="72">
        <v>1200392564</v>
      </c>
      <c r="X25" s="72">
        <v>7739607436</v>
      </c>
      <c r="Y25" s="72">
        <v>247047534</v>
      </c>
      <c r="Z25" s="72">
        <v>107069656</v>
      </c>
      <c r="AA25" s="72">
        <v>97363895</v>
      </c>
      <c r="AB25" s="72">
        <v>97363895</v>
      </c>
    </row>
    <row r="26" spans="1:28" ht="15" customHeight="1" x14ac:dyDescent="0.25">
      <c r="A26" s="69" t="s">
        <v>33</v>
      </c>
      <c r="B26" s="70" t="s">
        <v>34</v>
      </c>
      <c r="C26" s="71" t="s">
        <v>449</v>
      </c>
      <c r="D26" s="69" t="s">
        <v>68</v>
      </c>
      <c r="E26" s="69" t="s">
        <v>77</v>
      </c>
      <c r="F26" s="69" t="s">
        <v>70</v>
      </c>
      <c r="G26" s="69" t="s">
        <v>78</v>
      </c>
      <c r="H26" s="69" t="s">
        <v>170</v>
      </c>
      <c r="I26" s="69" t="s">
        <v>450</v>
      </c>
      <c r="J26" s="69" t="s">
        <v>43</v>
      </c>
      <c r="K26" s="69"/>
      <c r="L26" s="69"/>
      <c r="M26" s="69" t="s">
        <v>50</v>
      </c>
      <c r="N26" s="69" t="s">
        <v>51</v>
      </c>
      <c r="O26" s="69" t="s">
        <v>40</v>
      </c>
      <c r="P26" s="70" t="s">
        <v>451</v>
      </c>
      <c r="Q26" s="70" t="s">
        <v>452</v>
      </c>
      <c r="R26" s="72">
        <v>6060000000</v>
      </c>
      <c r="S26" s="72">
        <v>0</v>
      </c>
      <c r="T26" s="72">
        <v>0</v>
      </c>
      <c r="U26" s="72">
        <v>6060000000</v>
      </c>
      <c r="V26" s="72">
        <v>0</v>
      </c>
      <c r="W26" s="72">
        <v>174766632</v>
      </c>
      <c r="X26" s="72">
        <v>5885233368</v>
      </c>
      <c r="Y26" s="72">
        <v>171166632</v>
      </c>
      <c r="Z26" s="72">
        <v>0</v>
      </c>
      <c r="AA26" s="72">
        <v>0</v>
      </c>
      <c r="AB26" s="72">
        <v>0</v>
      </c>
    </row>
    <row r="27" spans="1:28" ht="15" customHeight="1" x14ac:dyDescent="0.25">
      <c r="A27" s="69" t="s">
        <v>33</v>
      </c>
      <c r="B27" s="70" t="s">
        <v>34</v>
      </c>
      <c r="C27" s="71" t="s">
        <v>216</v>
      </c>
      <c r="D27" s="69" t="s">
        <v>68</v>
      </c>
      <c r="E27" s="69" t="s">
        <v>81</v>
      </c>
      <c r="F27" s="69" t="s">
        <v>70</v>
      </c>
      <c r="G27" s="69" t="s">
        <v>78</v>
      </c>
      <c r="H27" s="69" t="s">
        <v>170</v>
      </c>
      <c r="I27" s="69" t="s">
        <v>173</v>
      </c>
      <c r="J27" s="69" t="s">
        <v>43</v>
      </c>
      <c r="K27" s="69"/>
      <c r="L27" s="69"/>
      <c r="M27" s="69" t="s">
        <v>38</v>
      </c>
      <c r="N27" s="69" t="s">
        <v>39</v>
      </c>
      <c r="O27" s="69" t="s">
        <v>40</v>
      </c>
      <c r="P27" s="70" t="s">
        <v>453</v>
      </c>
      <c r="Q27" s="70" t="s">
        <v>454</v>
      </c>
      <c r="R27" s="72">
        <v>7659826508</v>
      </c>
      <c r="S27" s="72">
        <v>0</v>
      </c>
      <c r="T27" s="72">
        <v>0</v>
      </c>
      <c r="U27" s="72">
        <v>7659826508</v>
      </c>
      <c r="V27" s="72">
        <v>0</v>
      </c>
      <c r="W27" s="72">
        <v>7320130020</v>
      </c>
      <c r="X27" s="72">
        <v>339696488</v>
      </c>
      <c r="Y27" s="72">
        <v>6769903194</v>
      </c>
      <c r="Z27" s="72">
        <v>1744011346</v>
      </c>
      <c r="AA27" s="72">
        <v>1697446096</v>
      </c>
      <c r="AB27" s="72">
        <v>1652279996</v>
      </c>
    </row>
    <row r="28" spans="1:28" ht="15" customHeight="1" x14ac:dyDescent="0.25">
      <c r="A28" s="69" t="s">
        <v>33</v>
      </c>
      <c r="B28" s="70" t="s">
        <v>34</v>
      </c>
      <c r="C28" s="71" t="s">
        <v>216</v>
      </c>
      <c r="D28" s="69" t="s">
        <v>68</v>
      </c>
      <c r="E28" s="69" t="s">
        <v>81</v>
      </c>
      <c r="F28" s="69" t="s">
        <v>70</v>
      </c>
      <c r="G28" s="69" t="s">
        <v>78</v>
      </c>
      <c r="H28" s="69" t="s">
        <v>170</v>
      </c>
      <c r="I28" s="69" t="s">
        <v>173</v>
      </c>
      <c r="J28" s="69" t="s">
        <v>43</v>
      </c>
      <c r="K28" s="69"/>
      <c r="L28" s="69"/>
      <c r="M28" s="69" t="s">
        <v>38</v>
      </c>
      <c r="N28" s="69" t="s">
        <v>83</v>
      </c>
      <c r="O28" s="69" t="s">
        <v>40</v>
      </c>
      <c r="P28" s="70" t="s">
        <v>453</v>
      </c>
      <c r="Q28" s="70" t="s">
        <v>454</v>
      </c>
      <c r="R28" s="72">
        <v>7429400000</v>
      </c>
      <c r="S28" s="72">
        <v>58000000</v>
      </c>
      <c r="T28" s="72">
        <v>4000000000</v>
      </c>
      <c r="U28" s="72">
        <v>3487400000</v>
      </c>
      <c r="V28" s="72">
        <v>0</v>
      </c>
      <c r="W28" s="72">
        <v>1491818002</v>
      </c>
      <c r="X28" s="72">
        <v>1995581998</v>
      </c>
      <c r="Y28" s="72">
        <v>807104429</v>
      </c>
      <c r="Z28" s="72">
        <v>220158515</v>
      </c>
      <c r="AA28" s="72">
        <v>212222613</v>
      </c>
      <c r="AB28" s="72">
        <v>198786711</v>
      </c>
    </row>
    <row r="29" spans="1:28" ht="15" customHeight="1" x14ac:dyDescent="0.25">
      <c r="A29" s="69" t="s">
        <v>33</v>
      </c>
      <c r="B29" s="70" t="s">
        <v>34</v>
      </c>
      <c r="C29" s="71" t="s">
        <v>217</v>
      </c>
      <c r="D29" s="69" t="s">
        <v>68</v>
      </c>
      <c r="E29" s="69" t="s">
        <v>81</v>
      </c>
      <c r="F29" s="69" t="s">
        <v>70</v>
      </c>
      <c r="G29" s="69" t="s">
        <v>78</v>
      </c>
      <c r="H29" s="69" t="s">
        <v>170</v>
      </c>
      <c r="I29" s="69" t="s">
        <v>175</v>
      </c>
      <c r="J29" s="69" t="s">
        <v>43</v>
      </c>
      <c r="K29" s="69"/>
      <c r="L29" s="69"/>
      <c r="M29" s="69" t="s">
        <v>38</v>
      </c>
      <c r="N29" s="69" t="s">
        <v>83</v>
      </c>
      <c r="O29" s="69" t="s">
        <v>40</v>
      </c>
      <c r="P29" s="70" t="s">
        <v>455</v>
      </c>
      <c r="Q29" s="70" t="s">
        <v>454</v>
      </c>
      <c r="R29" s="72">
        <v>570600000</v>
      </c>
      <c r="S29" s="72">
        <v>58000000</v>
      </c>
      <c r="T29" s="72">
        <v>116000000</v>
      </c>
      <c r="U29" s="72">
        <v>512600000</v>
      </c>
      <c r="V29" s="72">
        <v>0</v>
      </c>
      <c r="W29" s="72">
        <v>485832184</v>
      </c>
      <c r="X29" s="72">
        <v>26767816</v>
      </c>
      <c r="Y29" s="72">
        <v>485832184</v>
      </c>
      <c r="Z29" s="72">
        <v>81215814</v>
      </c>
      <c r="AA29" s="72">
        <v>81215814</v>
      </c>
      <c r="AB29" s="72">
        <v>73885448</v>
      </c>
    </row>
    <row r="30" spans="1:28" ht="15" customHeight="1" x14ac:dyDescent="0.25">
      <c r="A30" s="69" t="s">
        <v>33</v>
      </c>
      <c r="B30" s="70" t="s">
        <v>34</v>
      </c>
      <c r="C30" s="71" t="s">
        <v>216</v>
      </c>
      <c r="D30" s="69" t="s">
        <v>68</v>
      </c>
      <c r="E30" s="69" t="s">
        <v>81</v>
      </c>
      <c r="F30" s="69" t="s">
        <v>70</v>
      </c>
      <c r="G30" s="69" t="s">
        <v>78</v>
      </c>
      <c r="H30" s="69" t="s">
        <v>170</v>
      </c>
      <c r="I30" s="69" t="s">
        <v>173</v>
      </c>
      <c r="J30" s="69" t="s">
        <v>43</v>
      </c>
      <c r="K30" s="69"/>
      <c r="L30" s="69"/>
      <c r="M30" s="69" t="s">
        <v>38</v>
      </c>
      <c r="N30" s="69" t="s">
        <v>84</v>
      </c>
      <c r="O30" s="69" t="s">
        <v>40</v>
      </c>
      <c r="P30" s="70" t="s">
        <v>453</v>
      </c>
      <c r="Q30" s="70" t="s">
        <v>454</v>
      </c>
      <c r="R30" s="72">
        <v>56125588920</v>
      </c>
      <c r="S30" s="72">
        <v>0</v>
      </c>
      <c r="T30" s="72">
        <v>56125588920</v>
      </c>
      <c r="U30" s="72">
        <v>0</v>
      </c>
      <c r="V30" s="72">
        <v>0</v>
      </c>
      <c r="W30" s="72">
        <v>0</v>
      </c>
      <c r="X30" s="72">
        <v>0</v>
      </c>
      <c r="Y30" s="72">
        <v>0</v>
      </c>
      <c r="Z30" s="72">
        <v>0</v>
      </c>
      <c r="AA30" s="72">
        <v>0</v>
      </c>
      <c r="AB30" s="72">
        <v>0</v>
      </c>
    </row>
    <row r="31" spans="1:28" ht="15" customHeight="1" x14ac:dyDescent="0.25">
      <c r="A31" s="69" t="s">
        <v>33</v>
      </c>
      <c r="B31" s="70" t="s">
        <v>34</v>
      </c>
      <c r="C31" s="71" t="s">
        <v>216</v>
      </c>
      <c r="D31" s="69" t="s">
        <v>68</v>
      </c>
      <c r="E31" s="69" t="s">
        <v>81</v>
      </c>
      <c r="F31" s="69" t="s">
        <v>70</v>
      </c>
      <c r="G31" s="69" t="s">
        <v>78</v>
      </c>
      <c r="H31" s="69" t="s">
        <v>170</v>
      </c>
      <c r="I31" s="69" t="s">
        <v>173</v>
      </c>
      <c r="J31" s="69" t="s">
        <v>43</v>
      </c>
      <c r="K31" s="69"/>
      <c r="L31" s="69"/>
      <c r="M31" s="69" t="s">
        <v>50</v>
      </c>
      <c r="N31" s="69" t="s">
        <v>51</v>
      </c>
      <c r="O31" s="69" t="s">
        <v>40</v>
      </c>
      <c r="P31" s="70" t="s">
        <v>453</v>
      </c>
      <c r="Q31" s="70" t="s">
        <v>454</v>
      </c>
      <c r="R31" s="72">
        <v>27195000000</v>
      </c>
      <c r="S31" s="72">
        <v>279300000</v>
      </c>
      <c r="T31" s="72">
        <v>838794680</v>
      </c>
      <c r="U31" s="72">
        <v>26635505320</v>
      </c>
      <c r="V31" s="72">
        <v>0</v>
      </c>
      <c r="W31" s="72">
        <v>3911706518</v>
      </c>
      <c r="X31" s="72">
        <v>22723798802</v>
      </c>
      <c r="Y31" s="72">
        <v>2057756526</v>
      </c>
      <c r="Z31" s="72">
        <v>209089424</v>
      </c>
      <c r="AA31" s="72">
        <v>209089424</v>
      </c>
      <c r="AB31" s="72">
        <v>209089424</v>
      </c>
    </row>
    <row r="32" spans="1:28" ht="15" customHeight="1" x14ac:dyDescent="0.25">
      <c r="A32" s="69" t="s">
        <v>33</v>
      </c>
      <c r="B32" s="70" t="s">
        <v>34</v>
      </c>
      <c r="C32" s="71" t="s">
        <v>217</v>
      </c>
      <c r="D32" s="69" t="s">
        <v>68</v>
      </c>
      <c r="E32" s="69" t="s">
        <v>81</v>
      </c>
      <c r="F32" s="69" t="s">
        <v>70</v>
      </c>
      <c r="G32" s="69" t="s">
        <v>78</v>
      </c>
      <c r="H32" s="69" t="s">
        <v>170</v>
      </c>
      <c r="I32" s="69" t="s">
        <v>175</v>
      </c>
      <c r="J32" s="69" t="s">
        <v>43</v>
      </c>
      <c r="K32" s="69"/>
      <c r="L32" s="69"/>
      <c r="M32" s="69" t="s">
        <v>50</v>
      </c>
      <c r="N32" s="69" t="s">
        <v>51</v>
      </c>
      <c r="O32" s="69" t="s">
        <v>40</v>
      </c>
      <c r="P32" s="70" t="s">
        <v>455</v>
      </c>
      <c r="Q32" s="70" t="s">
        <v>454</v>
      </c>
      <c r="R32" s="72">
        <v>4107000000</v>
      </c>
      <c r="S32" s="72">
        <v>699144680</v>
      </c>
      <c r="T32" s="72">
        <v>139650000</v>
      </c>
      <c r="U32" s="72">
        <v>4666494680</v>
      </c>
      <c r="V32" s="72">
        <v>0</v>
      </c>
      <c r="W32" s="72">
        <v>828807698</v>
      </c>
      <c r="X32" s="72">
        <v>3837686982</v>
      </c>
      <c r="Y32" s="72">
        <v>465488081</v>
      </c>
      <c r="Z32" s="72">
        <v>36638880</v>
      </c>
      <c r="AA32" s="72">
        <v>34045207</v>
      </c>
      <c r="AB32" s="72">
        <v>34045207</v>
      </c>
    </row>
    <row r="33" spans="1:28" ht="15" customHeight="1" x14ac:dyDescent="0.25">
      <c r="A33" s="69" t="s">
        <v>33</v>
      </c>
      <c r="B33" s="70" t="s">
        <v>34</v>
      </c>
      <c r="C33" s="71" t="s">
        <v>456</v>
      </c>
      <c r="D33" s="69" t="s">
        <v>68</v>
      </c>
      <c r="E33" s="69" t="s">
        <v>81</v>
      </c>
      <c r="F33" s="69" t="s">
        <v>70</v>
      </c>
      <c r="G33" s="69" t="s">
        <v>78</v>
      </c>
      <c r="H33" s="69" t="s">
        <v>170</v>
      </c>
      <c r="I33" s="69" t="s">
        <v>173</v>
      </c>
      <c r="J33" s="69" t="s">
        <v>457</v>
      </c>
      <c r="K33" s="69" t="s">
        <v>1</v>
      </c>
      <c r="L33" s="69" t="s">
        <v>1</v>
      </c>
      <c r="M33" s="69" t="s">
        <v>38</v>
      </c>
      <c r="N33" s="69" t="s">
        <v>84</v>
      </c>
      <c r="O33" s="69" t="s">
        <v>40</v>
      </c>
      <c r="P33" s="70" t="s">
        <v>458</v>
      </c>
      <c r="Q33" s="70"/>
      <c r="R33" s="72">
        <v>1310017457</v>
      </c>
      <c r="S33" s="72">
        <v>0</v>
      </c>
      <c r="T33" s="72">
        <v>0</v>
      </c>
      <c r="U33" s="72">
        <v>1310017457</v>
      </c>
      <c r="V33" s="72">
        <v>0</v>
      </c>
      <c r="W33" s="72">
        <v>0</v>
      </c>
      <c r="X33" s="72">
        <v>1310017457</v>
      </c>
      <c r="Y33" s="72">
        <v>0</v>
      </c>
      <c r="Z33" s="72">
        <v>0</v>
      </c>
      <c r="AA33" s="72">
        <v>0</v>
      </c>
      <c r="AB33" s="72">
        <v>0</v>
      </c>
    </row>
    <row r="34" spans="1:28" ht="15" customHeight="1" x14ac:dyDescent="0.25">
      <c r="A34" s="69" t="s">
        <v>33</v>
      </c>
      <c r="B34" s="70" t="s">
        <v>34</v>
      </c>
      <c r="C34" s="71" t="s">
        <v>459</v>
      </c>
      <c r="D34" s="69" t="s">
        <v>68</v>
      </c>
      <c r="E34" s="69" t="s">
        <v>81</v>
      </c>
      <c r="F34" s="69" t="s">
        <v>70</v>
      </c>
      <c r="G34" s="69" t="s">
        <v>78</v>
      </c>
      <c r="H34" s="69" t="s">
        <v>170</v>
      </c>
      <c r="I34" s="69" t="s">
        <v>173</v>
      </c>
      <c r="J34" s="69" t="s">
        <v>460</v>
      </c>
      <c r="K34" s="69" t="s">
        <v>1</v>
      </c>
      <c r="L34" s="69" t="s">
        <v>1</v>
      </c>
      <c r="M34" s="69" t="s">
        <v>38</v>
      </c>
      <c r="N34" s="69" t="s">
        <v>84</v>
      </c>
      <c r="O34" s="69" t="s">
        <v>40</v>
      </c>
      <c r="P34" s="70" t="s">
        <v>461</v>
      </c>
      <c r="Q34" s="70"/>
      <c r="R34" s="72">
        <v>7320662632</v>
      </c>
      <c r="S34" s="72">
        <v>0</v>
      </c>
      <c r="T34" s="72">
        <v>0</v>
      </c>
      <c r="U34" s="72">
        <v>7320662632</v>
      </c>
      <c r="V34" s="72">
        <v>0</v>
      </c>
      <c r="W34" s="72">
        <v>0</v>
      </c>
      <c r="X34" s="72">
        <v>7320662632</v>
      </c>
      <c r="Y34" s="72">
        <v>0</v>
      </c>
      <c r="Z34" s="72">
        <v>0</v>
      </c>
      <c r="AA34" s="72">
        <v>0</v>
      </c>
      <c r="AB34" s="72">
        <v>0</v>
      </c>
    </row>
    <row r="35" spans="1:28" ht="15" customHeight="1" x14ac:dyDescent="0.25">
      <c r="A35" s="69" t="s">
        <v>33</v>
      </c>
      <c r="B35" s="70" t="s">
        <v>34</v>
      </c>
      <c r="C35" s="71" t="s">
        <v>462</v>
      </c>
      <c r="D35" s="69" t="s">
        <v>68</v>
      </c>
      <c r="E35" s="69" t="s">
        <v>81</v>
      </c>
      <c r="F35" s="69" t="s">
        <v>70</v>
      </c>
      <c r="G35" s="69" t="s">
        <v>78</v>
      </c>
      <c r="H35" s="69" t="s">
        <v>170</v>
      </c>
      <c r="I35" s="69" t="s">
        <v>173</v>
      </c>
      <c r="J35" s="69" t="s">
        <v>463</v>
      </c>
      <c r="K35" s="69" t="s">
        <v>1</v>
      </c>
      <c r="L35" s="69" t="s">
        <v>1</v>
      </c>
      <c r="M35" s="69" t="s">
        <v>38</v>
      </c>
      <c r="N35" s="69" t="s">
        <v>84</v>
      </c>
      <c r="O35" s="69" t="s">
        <v>40</v>
      </c>
      <c r="P35" s="70" t="s">
        <v>458</v>
      </c>
      <c r="Q35" s="70"/>
      <c r="R35" s="72">
        <v>12512774736</v>
      </c>
      <c r="S35" s="72">
        <v>0</v>
      </c>
      <c r="T35" s="72">
        <v>0</v>
      </c>
      <c r="U35" s="72">
        <v>12512774736</v>
      </c>
      <c r="V35" s="72">
        <v>0</v>
      </c>
      <c r="W35" s="72">
        <v>0</v>
      </c>
      <c r="X35" s="72">
        <v>12512774736</v>
      </c>
      <c r="Y35" s="72">
        <v>0</v>
      </c>
      <c r="Z35" s="72">
        <v>0</v>
      </c>
      <c r="AA35" s="72">
        <v>0</v>
      </c>
      <c r="AB35" s="72">
        <v>0</v>
      </c>
    </row>
    <row r="36" spans="1:28" ht="15" customHeight="1" x14ac:dyDescent="0.25">
      <c r="A36" s="69" t="s">
        <v>33</v>
      </c>
      <c r="B36" s="70" t="s">
        <v>34</v>
      </c>
      <c r="C36" s="71" t="s">
        <v>464</v>
      </c>
      <c r="D36" s="69" t="s">
        <v>68</v>
      </c>
      <c r="E36" s="69" t="s">
        <v>81</v>
      </c>
      <c r="F36" s="69" t="s">
        <v>70</v>
      </c>
      <c r="G36" s="69" t="s">
        <v>78</v>
      </c>
      <c r="H36" s="69" t="s">
        <v>170</v>
      </c>
      <c r="I36" s="69" t="s">
        <v>173</v>
      </c>
      <c r="J36" s="69" t="s">
        <v>465</v>
      </c>
      <c r="K36" s="69" t="s">
        <v>1</v>
      </c>
      <c r="L36" s="69" t="s">
        <v>1</v>
      </c>
      <c r="M36" s="69" t="s">
        <v>38</v>
      </c>
      <c r="N36" s="69" t="s">
        <v>84</v>
      </c>
      <c r="O36" s="69" t="s">
        <v>40</v>
      </c>
      <c r="P36" s="70" t="s">
        <v>461</v>
      </c>
      <c r="Q36" s="70"/>
      <c r="R36" s="72">
        <v>967730264</v>
      </c>
      <c r="S36" s="72">
        <v>0</v>
      </c>
      <c r="T36" s="72">
        <v>0</v>
      </c>
      <c r="U36" s="72">
        <v>967730264</v>
      </c>
      <c r="V36" s="72">
        <v>0</v>
      </c>
      <c r="W36" s="72">
        <v>0</v>
      </c>
      <c r="X36" s="72">
        <v>967730264</v>
      </c>
      <c r="Y36" s="72">
        <v>0</v>
      </c>
      <c r="Z36" s="72">
        <v>0</v>
      </c>
      <c r="AA36" s="72">
        <v>0</v>
      </c>
      <c r="AB36" s="72">
        <v>0</v>
      </c>
    </row>
    <row r="37" spans="1:28" ht="15" customHeight="1" x14ac:dyDescent="0.25">
      <c r="A37" s="69" t="s">
        <v>33</v>
      </c>
      <c r="B37" s="70" t="s">
        <v>34</v>
      </c>
      <c r="C37" s="71" t="s">
        <v>466</v>
      </c>
      <c r="D37" s="69" t="s">
        <v>68</v>
      </c>
      <c r="E37" s="69" t="s">
        <v>81</v>
      </c>
      <c r="F37" s="69" t="s">
        <v>70</v>
      </c>
      <c r="G37" s="69" t="s">
        <v>78</v>
      </c>
      <c r="H37" s="69" t="s">
        <v>170</v>
      </c>
      <c r="I37" s="69" t="s">
        <v>173</v>
      </c>
      <c r="J37" s="69" t="s">
        <v>467</v>
      </c>
      <c r="K37" s="69" t="s">
        <v>1</v>
      </c>
      <c r="L37" s="69" t="s">
        <v>1</v>
      </c>
      <c r="M37" s="69" t="s">
        <v>38</v>
      </c>
      <c r="N37" s="69" t="s">
        <v>84</v>
      </c>
      <c r="O37" s="69" t="s">
        <v>40</v>
      </c>
      <c r="P37" s="70" t="s">
        <v>458</v>
      </c>
      <c r="Q37" s="70"/>
      <c r="R37" s="72">
        <v>4707269736</v>
      </c>
      <c r="S37" s="72">
        <v>0</v>
      </c>
      <c r="T37" s="72">
        <v>0</v>
      </c>
      <c r="U37" s="72">
        <v>4707269736</v>
      </c>
      <c r="V37" s="72">
        <v>0</v>
      </c>
      <c r="W37" s="72">
        <v>0</v>
      </c>
      <c r="X37" s="72">
        <v>4707269736</v>
      </c>
      <c r="Y37" s="72">
        <v>0</v>
      </c>
      <c r="Z37" s="72">
        <v>0</v>
      </c>
      <c r="AA37" s="72">
        <v>0</v>
      </c>
      <c r="AB37" s="72">
        <v>0</v>
      </c>
    </row>
    <row r="38" spans="1:28" ht="15" customHeight="1" x14ac:dyDescent="0.25">
      <c r="A38" s="69" t="s">
        <v>33</v>
      </c>
      <c r="B38" s="70" t="s">
        <v>34</v>
      </c>
      <c r="C38" s="71" t="s">
        <v>468</v>
      </c>
      <c r="D38" s="69" t="s">
        <v>68</v>
      </c>
      <c r="E38" s="69" t="s">
        <v>81</v>
      </c>
      <c r="F38" s="69" t="s">
        <v>70</v>
      </c>
      <c r="G38" s="69" t="s">
        <v>78</v>
      </c>
      <c r="H38" s="69" t="s">
        <v>170</v>
      </c>
      <c r="I38" s="69" t="s">
        <v>173</v>
      </c>
      <c r="J38" s="69" t="s">
        <v>469</v>
      </c>
      <c r="K38" s="69" t="s">
        <v>1</v>
      </c>
      <c r="L38" s="69" t="s">
        <v>1</v>
      </c>
      <c r="M38" s="69" t="s">
        <v>38</v>
      </c>
      <c r="N38" s="69" t="s">
        <v>84</v>
      </c>
      <c r="O38" s="69" t="s">
        <v>40</v>
      </c>
      <c r="P38" s="70" t="s">
        <v>461</v>
      </c>
      <c r="Q38" s="70"/>
      <c r="R38" s="72">
        <v>10719704045</v>
      </c>
      <c r="S38" s="72">
        <v>0</v>
      </c>
      <c r="T38" s="72">
        <v>0</v>
      </c>
      <c r="U38" s="72">
        <v>10719704045</v>
      </c>
      <c r="V38" s="72">
        <v>0</v>
      </c>
      <c r="W38" s="72">
        <v>0</v>
      </c>
      <c r="X38" s="72">
        <v>10719704045</v>
      </c>
      <c r="Y38" s="72">
        <v>0</v>
      </c>
      <c r="Z38" s="72">
        <v>0</v>
      </c>
      <c r="AA38" s="72">
        <v>0</v>
      </c>
      <c r="AB38" s="72">
        <v>0</v>
      </c>
    </row>
    <row r="39" spans="1:28" ht="15" customHeight="1" x14ac:dyDescent="0.25">
      <c r="A39" s="69" t="s">
        <v>33</v>
      </c>
      <c r="B39" s="70" t="s">
        <v>34</v>
      </c>
      <c r="C39" s="71" t="s">
        <v>470</v>
      </c>
      <c r="D39" s="69" t="s">
        <v>68</v>
      </c>
      <c r="E39" s="69" t="s">
        <v>81</v>
      </c>
      <c r="F39" s="69" t="s">
        <v>70</v>
      </c>
      <c r="G39" s="69" t="s">
        <v>78</v>
      </c>
      <c r="H39" s="69" t="s">
        <v>170</v>
      </c>
      <c r="I39" s="69" t="s">
        <v>173</v>
      </c>
      <c r="J39" s="69" t="s">
        <v>471</v>
      </c>
      <c r="K39" s="69" t="s">
        <v>1</v>
      </c>
      <c r="L39" s="69" t="s">
        <v>1</v>
      </c>
      <c r="M39" s="69" t="s">
        <v>38</v>
      </c>
      <c r="N39" s="69" t="s">
        <v>84</v>
      </c>
      <c r="O39" s="69" t="s">
        <v>40</v>
      </c>
      <c r="P39" s="70" t="s">
        <v>458</v>
      </c>
      <c r="Q39" s="70"/>
      <c r="R39" s="72">
        <v>13901430050</v>
      </c>
      <c r="S39" s="72">
        <v>0</v>
      </c>
      <c r="T39" s="72">
        <v>0</v>
      </c>
      <c r="U39" s="72">
        <v>13901430050</v>
      </c>
      <c r="V39" s="72">
        <v>0</v>
      </c>
      <c r="W39" s="72">
        <v>0</v>
      </c>
      <c r="X39" s="72">
        <v>13901430050</v>
      </c>
      <c r="Y39" s="72">
        <v>0</v>
      </c>
      <c r="Z39" s="72">
        <v>0</v>
      </c>
      <c r="AA39" s="72">
        <v>0</v>
      </c>
      <c r="AB39" s="72">
        <v>0</v>
      </c>
    </row>
    <row r="40" spans="1:28" ht="15" customHeight="1" x14ac:dyDescent="0.25">
      <c r="A40" s="69" t="s">
        <v>33</v>
      </c>
      <c r="B40" s="70" t="s">
        <v>34</v>
      </c>
      <c r="C40" s="71" t="s">
        <v>472</v>
      </c>
      <c r="D40" s="69" t="s">
        <v>68</v>
      </c>
      <c r="E40" s="69" t="s">
        <v>81</v>
      </c>
      <c r="F40" s="69" t="s">
        <v>70</v>
      </c>
      <c r="G40" s="69" t="s">
        <v>78</v>
      </c>
      <c r="H40" s="69" t="s">
        <v>170</v>
      </c>
      <c r="I40" s="69" t="s">
        <v>173</v>
      </c>
      <c r="J40" s="69" t="s">
        <v>473</v>
      </c>
      <c r="K40" s="69" t="s">
        <v>1</v>
      </c>
      <c r="L40" s="69" t="s">
        <v>1</v>
      </c>
      <c r="M40" s="69" t="s">
        <v>38</v>
      </c>
      <c r="N40" s="69" t="s">
        <v>84</v>
      </c>
      <c r="O40" s="69" t="s">
        <v>40</v>
      </c>
      <c r="P40" s="70" t="s">
        <v>461</v>
      </c>
      <c r="Q40" s="70"/>
      <c r="R40" s="72">
        <v>264000000</v>
      </c>
      <c r="S40" s="72">
        <v>0</v>
      </c>
      <c r="T40" s="72">
        <v>0</v>
      </c>
      <c r="U40" s="72">
        <v>264000000</v>
      </c>
      <c r="V40" s="72">
        <v>0</v>
      </c>
      <c r="W40" s="72">
        <v>0</v>
      </c>
      <c r="X40" s="72">
        <v>264000000</v>
      </c>
      <c r="Y40" s="72">
        <v>0</v>
      </c>
      <c r="Z40" s="72">
        <v>0</v>
      </c>
      <c r="AA40" s="72">
        <v>0</v>
      </c>
      <c r="AB40" s="72">
        <v>0</v>
      </c>
    </row>
    <row r="41" spans="1:28" ht="15" customHeight="1" x14ac:dyDescent="0.25">
      <c r="A41" s="69" t="s">
        <v>33</v>
      </c>
      <c r="B41" s="70" t="s">
        <v>34</v>
      </c>
      <c r="C41" s="71" t="s">
        <v>474</v>
      </c>
      <c r="D41" s="69" t="s">
        <v>68</v>
      </c>
      <c r="E41" s="69" t="s">
        <v>81</v>
      </c>
      <c r="F41" s="69" t="s">
        <v>70</v>
      </c>
      <c r="G41" s="69" t="s">
        <v>78</v>
      </c>
      <c r="H41" s="69" t="s">
        <v>170</v>
      </c>
      <c r="I41" s="69" t="s">
        <v>173</v>
      </c>
      <c r="J41" s="69" t="s">
        <v>475</v>
      </c>
      <c r="K41" s="69" t="s">
        <v>1</v>
      </c>
      <c r="L41" s="69" t="s">
        <v>1</v>
      </c>
      <c r="M41" s="69" t="s">
        <v>38</v>
      </c>
      <c r="N41" s="69" t="s">
        <v>84</v>
      </c>
      <c r="O41" s="69" t="s">
        <v>40</v>
      </c>
      <c r="P41" s="70" t="s">
        <v>458</v>
      </c>
      <c r="Q41" s="70"/>
      <c r="R41" s="72">
        <v>792000000</v>
      </c>
      <c r="S41" s="72">
        <v>0</v>
      </c>
      <c r="T41" s="72">
        <v>0</v>
      </c>
      <c r="U41" s="72">
        <v>792000000</v>
      </c>
      <c r="V41" s="72">
        <v>0</v>
      </c>
      <c r="W41" s="72">
        <v>632398351</v>
      </c>
      <c r="X41" s="72">
        <v>159601649</v>
      </c>
      <c r="Y41" s="72">
        <v>519865018</v>
      </c>
      <c r="Z41" s="72">
        <v>109862809</v>
      </c>
      <c r="AA41" s="72">
        <v>95862809</v>
      </c>
      <c r="AB41" s="72">
        <v>95862809</v>
      </c>
    </row>
    <row r="42" spans="1:28" ht="15" customHeight="1" x14ac:dyDescent="0.25">
      <c r="A42" s="69" t="s">
        <v>33</v>
      </c>
      <c r="B42" s="70" t="s">
        <v>34</v>
      </c>
      <c r="C42" s="71" t="s">
        <v>479</v>
      </c>
      <c r="D42" s="69" t="s">
        <v>68</v>
      </c>
      <c r="E42" s="69" t="s">
        <v>86</v>
      </c>
      <c r="F42" s="69" t="s">
        <v>70</v>
      </c>
      <c r="G42" s="69" t="s">
        <v>87</v>
      </c>
      <c r="H42" s="69" t="s">
        <v>170</v>
      </c>
      <c r="I42" s="69" t="s">
        <v>480</v>
      </c>
      <c r="J42" s="69" t="s">
        <v>43</v>
      </c>
      <c r="K42" s="69"/>
      <c r="L42" s="69"/>
      <c r="M42" s="69" t="s">
        <v>38</v>
      </c>
      <c r="N42" s="69" t="s">
        <v>39</v>
      </c>
      <c r="O42" s="69" t="s">
        <v>40</v>
      </c>
      <c r="P42" s="70" t="s">
        <v>481</v>
      </c>
      <c r="Q42" s="70" t="s">
        <v>517</v>
      </c>
      <c r="R42" s="72">
        <v>2229000000</v>
      </c>
      <c r="S42" s="72">
        <v>0</v>
      </c>
      <c r="T42" s="72">
        <v>0</v>
      </c>
      <c r="U42" s="72">
        <v>2229000000</v>
      </c>
      <c r="V42" s="72">
        <v>0</v>
      </c>
      <c r="W42" s="72">
        <v>1451418879.5</v>
      </c>
      <c r="X42" s="72">
        <v>777581120.5</v>
      </c>
      <c r="Y42" s="72">
        <v>767169474</v>
      </c>
      <c r="Z42" s="72">
        <v>151829210</v>
      </c>
      <c r="AA42" s="72">
        <v>151829210</v>
      </c>
      <c r="AB42" s="72">
        <v>151829210</v>
      </c>
    </row>
    <row r="43" spans="1:28" ht="15" customHeight="1" x14ac:dyDescent="0.25">
      <c r="A43" s="69" t="s">
        <v>33</v>
      </c>
      <c r="B43" s="70" t="s">
        <v>34</v>
      </c>
      <c r="C43" s="71" t="s">
        <v>476</v>
      </c>
      <c r="D43" s="69" t="s">
        <v>68</v>
      </c>
      <c r="E43" s="69" t="s">
        <v>86</v>
      </c>
      <c r="F43" s="69" t="s">
        <v>70</v>
      </c>
      <c r="G43" s="69" t="s">
        <v>87</v>
      </c>
      <c r="H43" s="69" t="s">
        <v>170</v>
      </c>
      <c r="I43" s="69" t="s">
        <v>477</v>
      </c>
      <c r="J43" s="69" t="s">
        <v>43</v>
      </c>
      <c r="K43" s="69"/>
      <c r="L43" s="69"/>
      <c r="M43" s="69" t="s">
        <v>38</v>
      </c>
      <c r="N43" s="69" t="s">
        <v>39</v>
      </c>
      <c r="O43" s="69" t="s">
        <v>40</v>
      </c>
      <c r="P43" s="70" t="s">
        <v>478</v>
      </c>
      <c r="Q43" s="70" t="s">
        <v>517</v>
      </c>
      <c r="R43" s="72">
        <v>271000000</v>
      </c>
      <c r="S43" s="72">
        <v>0</v>
      </c>
      <c r="T43" s="72">
        <v>0</v>
      </c>
      <c r="U43" s="72">
        <v>271000000</v>
      </c>
      <c r="V43" s="72">
        <v>0</v>
      </c>
      <c r="W43" s="72">
        <v>157124385</v>
      </c>
      <c r="X43" s="72">
        <v>113875615</v>
      </c>
      <c r="Y43" s="72">
        <v>120788800</v>
      </c>
      <c r="Z43" s="72">
        <v>45340735</v>
      </c>
      <c r="AA43" s="72">
        <v>45340735</v>
      </c>
      <c r="AB43" s="72">
        <v>45340735</v>
      </c>
    </row>
    <row r="44" spans="1:28" ht="15" customHeight="1" x14ac:dyDescent="0.25">
      <c r="A44" s="69" t="s">
        <v>33</v>
      </c>
      <c r="B44" s="70" t="s">
        <v>34</v>
      </c>
      <c r="C44" s="71" t="s">
        <v>482</v>
      </c>
      <c r="D44" s="69" t="s">
        <v>68</v>
      </c>
      <c r="E44" s="69" t="s">
        <v>86</v>
      </c>
      <c r="F44" s="69" t="s">
        <v>70</v>
      </c>
      <c r="G44" s="69" t="s">
        <v>87</v>
      </c>
      <c r="H44" s="69" t="s">
        <v>170</v>
      </c>
      <c r="I44" s="69" t="s">
        <v>483</v>
      </c>
      <c r="J44" s="69" t="s">
        <v>43</v>
      </c>
      <c r="K44" s="69"/>
      <c r="L44" s="69"/>
      <c r="M44" s="69" t="s">
        <v>50</v>
      </c>
      <c r="N44" s="69" t="s">
        <v>51</v>
      </c>
      <c r="O44" s="69" t="s">
        <v>40</v>
      </c>
      <c r="P44" s="70" t="s">
        <v>484</v>
      </c>
      <c r="Q44" s="70" t="s">
        <v>517</v>
      </c>
      <c r="R44" s="72">
        <v>2500000000</v>
      </c>
      <c r="S44" s="72">
        <v>0</v>
      </c>
      <c r="T44" s="72">
        <v>0</v>
      </c>
      <c r="U44" s="72">
        <v>2500000000</v>
      </c>
      <c r="V44" s="72">
        <v>0</v>
      </c>
      <c r="W44" s="72">
        <v>142375701</v>
      </c>
      <c r="X44" s="72">
        <v>2357624299</v>
      </c>
      <c r="Y44" s="72">
        <v>142375701</v>
      </c>
      <c r="Z44" s="72">
        <v>0</v>
      </c>
      <c r="AA44" s="72">
        <v>0</v>
      </c>
      <c r="AB44" s="72">
        <v>0</v>
      </c>
    </row>
    <row r="45" spans="1:28" ht="15" customHeight="1" x14ac:dyDescent="0.25">
      <c r="A45" s="69" t="s">
        <v>33</v>
      </c>
      <c r="B45" s="70" t="s">
        <v>34</v>
      </c>
      <c r="C45" s="71" t="s">
        <v>492</v>
      </c>
      <c r="D45" s="69" t="s">
        <v>68</v>
      </c>
      <c r="E45" s="69" t="s">
        <v>90</v>
      </c>
      <c r="F45" s="69" t="s">
        <v>70</v>
      </c>
      <c r="G45" s="69" t="s">
        <v>91</v>
      </c>
      <c r="H45" s="69" t="s">
        <v>170</v>
      </c>
      <c r="I45" s="69" t="s">
        <v>493</v>
      </c>
      <c r="J45" s="69" t="s">
        <v>43</v>
      </c>
      <c r="K45" s="69"/>
      <c r="L45" s="69"/>
      <c r="M45" s="69" t="s">
        <v>38</v>
      </c>
      <c r="N45" s="69" t="s">
        <v>39</v>
      </c>
      <c r="O45" s="69" t="s">
        <v>40</v>
      </c>
      <c r="P45" s="70" t="s">
        <v>494</v>
      </c>
      <c r="Q45" s="70" t="s">
        <v>518</v>
      </c>
      <c r="R45" s="72">
        <v>1148750000</v>
      </c>
      <c r="S45" s="72">
        <v>630800186</v>
      </c>
      <c r="T45" s="72">
        <v>92998906</v>
      </c>
      <c r="U45" s="72">
        <v>1686551280</v>
      </c>
      <c r="V45" s="72">
        <v>0</v>
      </c>
      <c r="W45" s="72">
        <v>1676077833</v>
      </c>
      <c r="X45" s="72">
        <v>10473447</v>
      </c>
      <c r="Y45" s="72">
        <v>1583422113</v>
      </c>
      <c r="Z45" s="72">
        <v>503297891</v>
      </c>
      <c r="AA45" s="72">
        <v>503297891</v>
      </c>
      <c r="AB45" s="72">
        <v>503297891</v>
      </c>
    </row>
    <row r="46" spans="1:28" ht="15" customHeight="1" x14ac:dyDescent="0.25">
      <c r="A46" s="69" t="s">
        <v>33</v>
      </c>
      <c r="B46" s="70" t="s">
        <v>34</v>
      </c>
      <c r="C46" s="71" t="s">
        <v>485</v>
      </c>
      <c r="D46" s="69" t="s">
        <v>68</v>
      </c>
      <c r="E46" s="69" t="s">
        <v>90</v>
      </c>
      <c r="F46" s="69" t="s">
        <v>70</v>
      </c>
      <c r="G46" s="69" t="s">
        <v>91</v>
      </c>
      <c r="H46" s="69" t="s">
        <v>170</v>
      </c>
      <c r="I46" s="69" t="s">
        <v>486</v>
      </c>
      <c r="J46" s="69" t="s">
        <v>43</v>
      </c>
      <c r="K46" s="69"/>
      <c r="L46" s="69"/>
      <c r="M46" s="69" t="s">
        <v>38</v>
      </c>
      <c r="N46" s="69" t="s">
        <v>39</v>
      </c>
      <c r="O46" s="69" t="s">
        <v>40</v>
      </c>
      <c r="P46" s="70" t="s">
        <v>487</v>
      </c>
      <c r="Q46" s="70" t="s">
        <v>518</v>
      </c>
      <c r="R46" s="72">
        <v>430000000</v>
      </c>
      <c r="S46" s="72">
        <v>250000000</v>
      </c>
      <c r="T46" s="72">
        <v>241943873.88</v>
      </c>
      <c r="U46" s="72">
        <v>438056126.12</v>
      </c>
      <c r="V46" s="72">
        <v>0</v>
      </c>
      <c r="W46" s="72">
        <v>349713716</v>
      </c>
      <c r="X46" s="72">
        <v>88342410.120000005</v>
      </c>
      <c r="Y46" s="72">
        <v>0</v>
      </c>
      <c r="Z46" s="72">
        <v>0</v>
      </c>
      <c r="AA46" s="72">
        <v>0</v>
      </c>
      <c r="AB46" s="72">
        <v>0</v>
      </c>
    </row>
    <row r="47" spans="1:28" ht="15" customHeight="1" x14ac:dyDescent="0.25">
      <c r="A47" s="69" t="s">
        <v>33</v>
      </c>
      <c r="B47" s="70" t="s">
        <v>34</v>
      </c>
      <c r="C47" s="71" t="s">
        <v>488</v>
      </c>
      <c r="D47" s="69" t="s">
        <v>68</v>
      </c>
      <c r="E47" s="69" t="s">
        <v>90</v>
      </c>
      <c r="F47" s="69" t="s">
        <v>70</v>
      </c>
      <c r="G47" s="69" t="s">
        <v>91</v>
      </c>
      <c r="H47" s="69" t="s">
        <v>170</v>
      </c>
      <c r="I47" s="69" t="s">
        <v>489</v>
      </c>
      <c r="J47" s="69" t="s">
        <v>43</v>
      </c>
      <c r="K47" s="69"/>
      <c r="L47" s="69"/>
      <c r="M47" s="69" t="s">
        <v>38</v>
      </c>
      <c r="N47" s="69" t="s">
        <v>39</v>
      </c>
      <c r="O47" s="69" t="s">
        <v>40</v>
      </c>
      <c r="P47" s="70" t="s">
        <v>490</v>
      </c>
      <c r="Q47" s="70" t="s">
        <v>518</v>
      </c>
      <c r="R47" s="72">
        <v>5121250000</v>
      </c>
      <c r="S47" s="72">
        <v>1161657590</v>
      </c>
      <c r="T47" s="72">
        <v>4151713716.1199999</v>
      </c>
      <c r="U47" s="72">
        <v>2131193873.8800001</v>
      </c>
      <c r="V47" s="72">
        <v>0</v>
      </c>
      <c r="W47" s="72">
        <v>2125603783.8800001</v>
      </c>
      <c r="X47" s="72">
        <v>5590090</v>
      </c>
      <c r="Y47" s="72">
        <v>1248114755.8800001</v>
      </c>
      <c r="Z47" s="72">
        <v>565206842</v>
      </c>
      <c r="AA47" s="72">
        <v>550534289</v>
      </c>
      <c r="AB47" s="72">
        <v>493446247</v>
      </c>
    </row>
    <row r="48" spans="1:28" ht="15" customHeight="1" x14ac:dyDescent="0.25">
      <c r="A48" s="69" t="s">
        <v>33</v>
      </c>
      <c r="B48" s="70" t="s">
        <v>34</v>
      </c>
      <c r="C48" s="71" t="s">
        <v>218</v>
      </c>
      <c r="D48" s="69" t="s">
        <v>68</v>
      </c>
      <c r="E48" s="69" t="s">
        <v>90</v>
      </c>
      <c r="F48" s="69" t="s">
        <v>70</v>
      </c>
      <c r="G48" s="69" t="s">
        <v>91</v>
      </c>
      <c r="H48" s="69" t="s">
        <v>170</v>
      </c>
      <c r="I48" s="69" t="s">
        <v>177</v>
      </c>
      <c r="J48" s="69" t="s">
        <v>43</v>
      </c>
      <c r="K48" s="69"/>
      <c r="L48" s="69"/>
      <c r="M48" s="69" t="s">
        <v>38</v>
      </c>
      <c r="N48" s="69" t="s">
        <v>39</v>
      </c>
      <c r="O48" s="69" t="s">
        <v>40</v>
      </c>
      <c r="P48" s="70" t="s">
        <v>491</v>
      </c>
      <c r="Q48" s="70" t="s">
        <v>518</v>
      </c>
      <c r="R48" s="72">
        <v>900000000</v>
      </c>
      <c r="S48" s="72">
        <v>1075799092</v>
      </c>
      <c r="T48" s="72">
        <v>1261600372</v>
      </c>
      <c r="U48" s="72">
        <v>714198720</v>
      </c>
      <c r="V48" s="72">
        <v>0</v>
      </c>
      <c r="W48" s="72">
        <v>626826235</v>
      </c>
      <c r="X48" s="72">
        <v>87372485</v>
      </c>
      <c r="Y48" s="72">
        <v>601105436</v>
      </c>
      <c r="Z48" s="72">
        <v>198572192</v>
      </c>
      <c r="AA48" s="72">
        <v>198572192</v>
      </c>
      <c r="AB48" s="72">
        <v>193740712</v>
      </c>
    </row>
    <row r="49" spans="1:28" ht="15" customHeight="1" x14ac:dyDescent="0.25">
      <c r="A49" s="69" t="s">
        <v>33</v>
      </c>
      <c r="B49" s="70" t="s">
        <v>34</v>
      </c>
      <c r="C49" s="71" t="s">
        <v>218</v>
      </c>
      <c r="D49" s="69" t="s">
        <v>68</v>
      </c>
      <c r="E49" s="69" t="s">
        <v>90</v>
      </c>
      <c r="F49" s="69" t="s">
        <v>70</v>
      </c>
      <c r="G49" s="69" t="s">
        <v>91</v>
      </c>
      <c r="H49" s="69" t="s">
        <v>170</v>
      </c>
      <c r="I49" s="69" t="s">
        <v>177</v>
      </c>
      <c r="J49" s="69" t="s">
        <v>43</v>
      </c>
      <c r="K49" s="69"/>
      <c r="L49" s="69"/>
      <c r="M49" s="69" t="s">
        <v>50</v>
      </c>
      <c r="N49" s="69" t="s">
        <v>51</v>
      </c>
      <c r="O49" s="69" t="s">
        <v>40</v>
      </c>
      <c r="P49" s="70" t="s">
        <v>491</v>
      </c>
      <c r="Q49" s="70" t="s">
        <v>518</v>
      </c>
      <c r="R49" s="72">
        <v>3050000000</v>
      </c>
      <c r="S49" s="72">
        <v>0</v>
      </c>
      <c r="T49" s="72">
        <v>1200000000</v>
      </c>
      <c r="U49" s="72">
        <v>1850000000</v>
      </c>
      <c r="V49" s="72">
        <v>0</v>
      </c>
      <c r="W49" s="72">
        <v>1087648081</v>
      </c>
      <c r="X49" s="72">
        <v>762351919</v>
      </c>
      <c r="Y49" s="72">
        <v>923714861</v>
      </c>
      <c r="Z49" s="72">
        <v>159466678</v>
      </c>
      <c r="AA49" s="72">
        <v>133118462</v>
      </c>
      <c r="AB49" s="72">
        <v>133118462</v>
      </c>
    </row>
    <row r="50" spans="1:28" ht="15" customHeight="1" x14ac:dyDescent="0.25">
      <c r="A50" s="69" t="s">
        <v>33</v>
      </c>
      <c r="B50" s="70" t="s">
        <v>34</v>
      </c>
      <c r="C50" s="71" t="s">
        <v>488</v>
      </c>
      <c r="D50" s="69" t="s">
        <v>68</v>
      </c>
      <c r="E50" s="69" t="s">
        <v>90</v>
      </c>
      <c r="F50" s="69" t="s">
        <v>70</v>
      </c>
      <c r="G50" s="69" t="s">
        <v>91</v>
      </c>
      <c r="H50" s="69" t="s">
        <v>170</v>
      </c>
      <c r="I50" s="69" t="s">
        <v>489</v>
      </c>
      <c r="J50" s="69" t="s">
        <v>43</v>
      </c>
      <c r="K50" s="69"/>
      <c r="L50" s="69"/>
      <c r="M50" s="69" t="s">
        <v>50</v>
      </c>
      <c r="N50" s="69" t="s">
        <v>51</v>
      </c>
      <c r="O50" s="69" t="s">
        <v>40</v>
      </c>
      <c r="P50" s="70" t="s">
        <v>490</v>
      </c>
      <c r="Q50" s="70" t="s">
        <v>518</v>
      </c>
      <c r="R50" s="72">
        <v>2300000000</v>
      </c>
      <c r="S50" s="72">
        <v>1200000000</v>
      </c>
      <c r="T50" s="72">
        <v>0</v>
      </c>
      <c r="U50" s="72">
        <v>3500000000</v>
      </c>
      <c r="V50" s="72">
        <v>0</v>
      </c>
      <c r="W50" s="72">
        <v>2353252313</v>
      </c>
      <c r="X50" s="72">
        <v>1146747687</v>
      </c>
      <c r="Y50" s="72">
        <v>1548827444</v>
      </c>
      <c r="Z50" s="72">
        <v>1150840730</v>
      </c>
      <c r="AA50" s="72">
        <v>1150840730</v>
      </c>
      <c r="AB50" s="72">
        <v>1148304426</v>
      </c>
    </row>
    <row r="51" spans="1:28" ht="15" customHeight="1" x14ac:dyDescent="0.25">
      <c r="A51" s="69" t="s">
        <v>33</v>
      </c>
      <c r="B51" s="70" t="s">
        <v>34</v>
      </c>
      <c r="C51" s="71" t="s">
        <v>485</v>
      </c>
      <c r="D51" s="69" t="s">
        <v>68</v>
      </c>
      <c r="E51" s="69" t="s">
        <v>90</v>
      </c>
      <c r="F51" s="69" t="s">
        <v>70</v>
      </c>
      <c r="G51" s="69" t="s">
        <v>91</v>
      </c>
      <c r="H51" s="69" t="s">
        <v>170</v>
      </c>
      <c r="I51" s="69" t="s">
        <v>486</v>
      </c>
      <c r="J51" s="69" t="s">
        <v>43</v>
      </c>
      <c r="K51" s="69"/>
      <c r="L51" s="69"/>
      <c r="M51" s="69" t="s">
        <v>50</v>
      </c>
      <c r="N51" s="69" t="s">
        <v>51</v>
      </c>
      <c r="O51" s="69" t="s">
        <v>40</v>
      </c>
      <c r="P51" s="70" t="s">
        <v>487</v>
      </c>
      <c r="Q51" s="70" t="s">
        <v>518</v>
      </c>
      <c r="R51" s="72">
        <v>200000000</v>
      </c>
      <c r="S51" s="72">
        <v>0</v>
      </c>
      <c r="T51" s="72">
        <v>0</v>
      </c>
      <c r="U51" s="72">
        <v>200000000</v>
      </c>
      <c r="V51" s="72">
        <v>0</v>
      </c>
      <c r="W51" s="72">
        <v>0</v>
      </c>
      <c r="X51" s="72">
        <v>200000000</v>
      </c>
      <c r="Y51" s="72">
        <v>0</v>
      </c>
      <c r="Z51" s="72">
        <v>0</v>
      </c>
      <c r="AA51" s="72">
        <v>0</v>
      </c>
      <c r="AB51" s="72">
        <v>0</v>
      </c>
    </row>
    <row r="52" spans="1:28" ht="15" customHeight="1" x14ac:dyDescent="0.25">
      <c r="A52" s="69" t="s">
        <v>33</v>
      </c>
      <c r="B52" s="70" t="s">
        <v>34</v>
      </c>
      <c r="C52" s="71" t="s">
        <v>492</v>
      </c>
      <c r="D52" s="69" t="s">
        <v>68</v>
      </c>
      <c r="E52" s="69" t="s">
        <v>90</v>
      </c>
      <c r="F52" s="69" t="s">
        <v>70</v>
      </c>
      <c r="G52" s="69" t="s">
        <v>91</v>
      </c>
      <c r="H52" s="69" t="s">
        <v>170</v>
      </c>
      <c r="I52" s="69" t="s">
        <v>493</v>
      </c>
      <c r="J52" s="69" t="s">
        <v>43</v>
      </c>
      <c r="K52" s="69"/>
      <c r="L52" s="69"/>
      <c r="M52" s="69" t="s">
        <v>50</v>
      </c>
      <c r="N52" s="69" t="s">
        <v>51</v>
      </c>
      <c r="O52" s="69" t="s">
        <v>40</v>
      </c>
      <c r="P52" s="70" t="s">
        <v>494</v>
      </c>
      <c r="Q52" s="70" t="s">
        <v>518</v>
      </c>
      <c r="R52" s="72">
        <v>450000000</v>
      </c>
      <c r="S52" s="72">
        <v>0</v>
      </c>
      <c r="T52" s="72">
        <v>0</v>
      </c>
      <c r="U52" s="72">
        <v>450000000</v>
      </c>
      <c r="V52" s="72">
        <v>0</v>
      </c>
      <c r="W52" s="72">
        <v>47831652</v>
      </c>
      <c r="X52" s="72">
        <v>402168348</v>
      </c>
      <c r="Y52" s="72">
        <v>47831652</v>
      </c>
      <c r="Z52" s="72">
        <v>18842772</v>
      </c>
      <c r="AA52" s="72">
        <v>14011292</v>
      </c>
      <c r="AB52" s="72">
        <v>14011292</v>
      </c>
    </row>
    <row r="53" spans="1:28" ht="15" customHeight="1" x14ac:dyDescent="0.25">
      <c r="A53" s="69" t="s">
        <v>33</v>
      </c>
      <c r="B53" s="70" t="s">
        <v>34</v>
      </c>
      <c r="C53" s="71" t="s">
        <v>219</v>
      </c>
      <c r="D53" s="69" t="s">
        <v>68</v>
      </c>
      <c r="E53" s="69" t="s">
        <v>90</v>
      </c>
      <c r="F53" s="69" t="s">
        <v>70</v>
      </c>
      <c r="G53" s="69" t="s">
        <v>94</v>
      </c>
      <c r="H53" s="69" t="s">
        <v>170</v>
      </c>
      <c r="I53" s="69" t="s">
        <v>179</v>
      </c>
      <c r="J53" s="69" t="s">
        <v>43</v>
      </c>
      <c r="K53" s="69"/>
      <c r="L53" s="69"/>
      <c r="M53" s="69" t="s">
        <v>38</v>
      </c>
      <c r="N53" s="69" t="s">
        <v>39</v>
      </c>
      <c r="O53" s="69" t="s">
        <v>40</v>
      </c>
      <c r="P53" s="70" t="s">
        <v>499</v>
      </c>
      <c r="Q53" s="70" t="s">
        <v>519</v>
      </c>
      <c r="R53" s="72">
        <v>2262000000</v>
      </c>
      <c r="S53" s="72">
        <v>247257319</v>
      </c>
      <c r="T53" s="72">
        <v>1927000000</v>
      </c>
      <c r="U53" s="72">
        <v>582257319</v>
      </c>
      <c r="V53" s="72">
        <v>0</v>
      </c>
      <c r="W53" s="72">
        <v>503007255.5</v>
      </c>
      <c r="X53" s="72">
        <v>79250063.5</v>
      </c>
      <c r="Y53" s="72">
        <v>358529788.5</v>
      </c>
      <c r="Z53" s="72">
        <v>104080981.31999999</v>
      </c>
      <c r="AA53" s="72">
        <v>104080981.31999999</v>
      </c>
      <c r="AB53" s="72">
        <v>104080981.31999999</v>
      </c>
    </row>
    <row r="54" spans="1:28" ht="15" customHeight="1" x14ac:dyDescent="0.25">
      <c r="A54" s="69" t="s">
        <v>33</v>
      </c>
      <c r="B54" s="70" t="s">
        <v>34</v>
      </c>
      <c r="C54" s="71" t="s">
        <v>496</v>
      </c>
      <c r="D54" s="69" t="s">
        <v>68</v>
      </c>
      <c r="E54" s="69" t="s">
        <v>90</v>
      </c>
      <c r="F54" s="69" t="s">
        <v>70</v>
      </c>
      <c r="G54" s="69" t="s">
        <v>94</v>
      </c>
      <c r="H54" s="69" t="s">
        <v>170</v>
      </c>
      <c r="I54" s="69" t="s">
        <v>497</v>
      </c>
      <c r="J54" s="69" t="s">
        <v>43</v>
      </c>
      <c r="K54" s="69"/>
      <c r="L54" s="69"/>
      <c r="M54" s="69" t="s">
        <v>38</v>
      </c>
      <c r="N54" s="69" t="s">
        <v>39</v>
      </c>
      <c r="O54" s="69" t="s">
        <v>40</v>
      </c>
      <c r="P54" s="70" t="s">
        <v>498</v>
      </c>
      <c r="Q54" s="70" t="s">
        <v>519</v>
      </c>
      <c r="R54" s="72">
        <v>1838000000</v>
      </c>
      <c r="S54" s="72">
        <v>0</v>
      </c>
      <c r="T54" s="72">
        <v>1247257319</v>
      </c>
      <c r="U54" s="72">
        <v>590742681</v>
      </c>
      <c r="V54" s="72">
        <v>0</v>
      </c>
      <c r="W54" s="72">
        <v>119815471</v>
      </c>
      <c r="X54" s="72">
        <v>470927210</v>
      </c>
      <c r="Y54" s="72">
        <v>116980190</v>
      </c>
      <c r="Z54" s="72">
        <v>30758205</v>
      </c>
      <c r="AA54" s="72">
        <v>17809459</v>
      </c>
      <c r="AB54" s="72">
        <v>17809459</v>
      </c>
    </row>
    <row r="55" spans="1:28" ht="15" customHeight="1" x14ac:dyDescent="0.25">
      <c r="A55" s="69" t="s">
        <v>33</v>
      </c>
      <c r="B55" s="70" t="s">
        <v>34</v>
      </c>
      <c r="C55" s="71" t="s">
        <v>220</v>
      </c>
      <c r="D55" s="69" t="s">
        <v>68</v>
      </c>
      <c r="E55" s="69" t="s">
        <v>90</v>
      </c>
      <c r="F55" s="69" t="s">
        <v>70</v>
      </c>
      <c r="G55" s="69" t="s">
        <v>94</v>
      </c>
      <c r="H55" s="69" t="s">
        <v>170</v>
      </c>
      <c r="I55" s="69" t="s">
        <v>181</v>
      </c>
      <c r="J55" s="69" t="s">
        <v>43</v>
      </c>
      <c r="K55" s="69"/>
      <c r="L55" s="69"/>
      <c r="M55" s="69" t="s">
        <v>38</v>
      </c>
      <c r="N55" s="69" t="s">
        <v>39</v>
      </c>
      <c r="O55" s="69" t="s">
        <v>40</v>
      </c>
      <c r="P55" s="70" t="s">
        <v>495</v>
      </c>
      <c r="Q55" s="70" t="s">
        <v>519</v>
      </c>
      <c r="R55" s="72">
        <v>500000000</v>
      </c>
      <c r="S55" s="72">
        <v>0</v>
      </c>
      <c r="T55" s="72">
        <v>0</v>
      </c>
      <c r="U55" s="72">
        <v>500000000</v>
      </c>
      <c r="V55" s="72">
        <v>0</v>
      </c>
      <c r="W55" s="72">
        <v>160168022</v>
      </c>
      <c r="X55" s="72">
        <v>339831978</v>
      </c>
      <c r="Y55" s="72">
        <v>160168022</v>
      </c>
      <c r="Z55" s="72">
        <v>50571596</v>
      </c>
      <c r="AA55" s="72">
        <v>50571596</v>
      </c>
      <c r="AB55" s="72">
        <v>38030646</v>
      </c>
    </row>
    <row r="56" spans="1:28" ht="15" customHeight="1" x14ac:dyDescent="0.25">
      <c r="A56" s="69" t="s">
        <v>33</v>
      </c>
      <c r="B56" s="70" t="s">
        <v>34</v>
      </c>
      <c r="C56" s="71" t="s">
        <v>220</v>
      </c>
      <c r="D56" s="69" t="s">
        <v>68</v>
      </c>
      <c r="E56" s="69" t="s">
        <v>90</v>
      </c>
      <c r="F56" s="69" t="s">
        <v>70</v>
      </c>
      <c r="G56" s="69" t="s">
        <v>94</v>
      </c>
      <c r="H56" s="69" t="s">
        <v>170</v>
      </c>
      <c r="I56" s="69" t="s">
        <v>181</v>
      </c>
      <c r="J56" s="69" t="s">
        <v>43</v>
      </c>
      <c r="K56" s="69"/>
      <c r="L56" s="69"/>
      <c r="M56" s="69" t="s">
        <v>50</v>
      </c>
      <c r="N56" s="69" t="s">
        <v>51</v>
      </c>
      <c r="O56" s="69" t="s">
        <v>40</v>
      </c>
      <c r="P56" s="70" t="s">
        <v>495</v>
      </c>
      <c r="Q56" s="70" t="s">
        <v>519</v>
      </c>
      <c r="R56" s="72">
        <v>79600000</v>
      </c>
      <c r="S56" s="72">
        <v>0</v>
      </c>
      <c r="T56" s="72">
        <v>0</v>
      </c>
      <c r="U56" s="72">
        <v>79600000</v>
      </c>
      <c r="V56" s="72">
        <v>0</v>
      </c>
      <c r="W56" s="72">
        <v>2000000</v>
      </c>
      <c r="X56" s="72">
        <v>77600000</v>
      </c>
      <c r="Y56" s="72">
        <v>1234601</v>
      </c>
      <c r="Z56" s="72">
        <v>1234601</v>
      </c>
      <c r="AA56" s="72">
        <v>1234601</v>
      </c>
      <c r="AB56" s="72">
        <v>1234601</v>
      </c>
    </row>
    <row r="57" spans="1:28" ht="15" customHeight="1" x14ac:dyDescent="0.25">
      <c r="A57" s="69" t="s">
        <v>33</v>
      </c>
      <c r="B57" s="70" t="s">
        <v>34</v>
      </c>
      <c r="C57" s="71" t="s">
        <v>496</v>
      </c>
      <c r="D57" s="69" t="s">
        <v>68</v>
      </c>
      <c r="E57" s="69" t="s">
        <v>90</v>
      </c>
      <c r="F57" s="69" t="s">
        <v>70</v>
      </c>
      <c r="G57" s="69" t="s">
        <v>94</v>
      </c>
      <c r="H57" s="69" t="s">
        <v>170</v>
      </c>
      <c r="I57" s="69" t="s">
        <v>497</v>
      </c>
      <c r="J57" s="69" t="s">
        <v>43</v>
      </c>
      <c r="K57" s="69"/>
      <c r="L57" s="69"/>
      <c r="M57" s="69" t="s">
        <v>50</v>
      </c>
      <c r="N57" s="69" t="s">
        <v>51</v>
      </c>
      <c r="O57" s="69" t="s">
        <v>40</v>
      </c>
      <c r="P57" s="70" t="s">
        <v>498</v>
      </c>
      <c r="Q57" s="70" t="s">
        <v>519</v>
      </c>
      <c r="R57" s="72">
        <v>256900000</v>
      </c>
      <c r="S57" s="72">
        <v>0</v>
      </c>
      <c r="T57" s="72">
        <v>0</v>
      </c>
      <c r="U57" s="72">
        <v>256900000</v>
      </c>
      <c r="V57" s="72">
        <v>0</v>
      </c>
      <c r="W57" s="72">
        <v>6000000</v>
      </c>
      <c r="X57" s="72">
        <v>250900000</v>
      </c>
      <c r="Y57" s="72">
        <v>0</v>
      </c>
      <c r="Z57" s="72">
        <v>0</v>
      </c>
      <c r="AA57" s="72">
        <v>0</v>
      </c>
      <c r="AB57" s="72">
        <v>0</v>
      </c>
    </row>
    <row r="58" spans="1:28" ht="15" customHeight="1" x14ac:dyDescent="0.25">
      <c r="A58" s="69" t="s">
        <v>33</v>
      </c>
      <c r="B58" s="70" t="s">
        <v>34</v>
      </c>
      <c r="C58" s="71" t="s">
        <v>219</v>
      </c>
      <c r="D58" s="69" t="s">
        <v>68</v>
      </c>
      <c r="E58" s="69" t="s">
        <v>90</v>
      </c>
      <c r="F58" s="69" t="s">
        <v>70</v>
      </c>
      <c r="G58" s="69" t="s">
        <v>94</v>
      </c>
      <c r="H58" s="69" t="s">
        <v>170</v>
      </c>
      <c r="I58" s="69" t="s">
        <v>179</v>
      </c>
      <c r="J58" s="69" t="s">
        <v>43</v>
      </c>
      <c r="K58" s="69"/>
      <c r="L58" s="69"/>
      <c r="M58" s="69" t="s">
        <v>50</v>
      </c>
      <c r="N58" s="69" t="s">
        <v>51</v>
      </c>
      <c r="O58" s="69" t="s">
        <v>40</v>
      </c>
      <c r="P58" s="70" t="s">
        <v>499</v>
      </c>
      <c r="Q58" s="70" t="s">
        <v>519</v>
      </c>
      <c r="R58" s="72">
        <v>463500000</v>
      </c>
      <c r="S58" s="72">
        <v>0</v>
      </c>
      <c r="T58" s="72">
        <v>0</v>
      </c>
      <c r="U58" s="72">
        <v>463500000</v>
      </c>
      <c r="V58" s="72">
        <v>0</v>
      </c>
      <c r="W58" s="72">
        <v>0</v>
      </c>
      <c r="X58" s="72">
        <v>463500000</v>
      </c>
      <c r="Y58" s="72">
        <v>0</v>
      </c>
      <c r="Z58" s="72">
        <v>0</v>
      </c>
      <c r="AA58" s="72">
        <v>0</v>
      </c>
      <c r="AB58" s="72">
        <v>0</v>
      </c>
    </row>
    <row r="59" spans="1:28" ht="15" customHeight="1" x14ac:dyDescent="0.25">
      <c r="A59" s="69" t="s">
        <v>33</v>
      </c>
      <c r="B59" s="70" t="s">
        <v>34</v>
      </c>
      <c r="C59" s="71" t="s">
        <v>500</v>
      </c>
      <c r="D59" s="69" t="s">
        <v>68</v>
      </c>
      <c r="E59" s="69" t="s">
        <v>90</v>
      </c>
      <c r="F59" s="69" t="s">
        <v>70</v>
      </c>
      <c r="G59" s="69" t="s">
        <v>71</v>
      </c>
      <c r="H59" s="69" t="s">
        <v>170</v>
      </c>
      <c r="I59" s="69" t="s">
        <v>501</v>
      </c>
      <c r="J59" s="69" t="s">
        <v>43</v>
      </c>
      <c r="K59" s="69"/>
      <c r="L59" s="69"/>
      <c r="M59" s="69" t="s">
        <v>38</v>
      </c>
      <c r="N59" s="69" t="s">
        <v>39</v>
      </c>
      <c r="O59" s="69" t="s">
        <v>40</v>
      </c>
      <c r="P59" s="70" t="s">
        <v>502</v>
      </c>
      <c r="Q59" s="70" t="s">
        <v>520</v>
      </c>
      <c r="R59" s="72">
        <v>769192239</v>
      </c>
      <c r="S59" s="72">
        <v>127307150</v>
      </c>
      <c r="T59" s="72">
        <v>200000000</v>
      </c>
      <c r="U59" s="72">
        <v>696499389</v>
      </c>
      <c r="V59" s="72">
        <v>0</v>
      </c>
      <c r="W59" s="72">
        <v>681099549</v>
      </c>
      <c r="X59" s="72">
        <v>15399840</v>
      </c>
      <c r="Y59" s="72">
        <v>75014079</v>
      </c>
      <c r="Z59" s="72">
        <v>22968480</v>
      </c>
      <c r="AA59" s="72">
        <v>22968480</v>
      </c>
      <c r="AB59" s="72">
        <v>22968480</v>
      </c>
    </row>
    <row r="60" spans="1:28" ht="15" customHeight="1" x14ac:dyDescent="0.25">
      <c r="A60" s="69" t="s">
        <v>33</v>
      </c>
      <c r="B60" s="70" t="s">
        <v>34</v>
      </c>
      <c r="C60" s="71" t="s">
        <v>503</v>
      </c>
      <c r="D60" s="69" t="s">
        <v>68</v>
      </c>
      <c r="E60" s="69" t="s">
        <v>90</v>
      </c>
      <c r="F60" s="69" t="s">
        <v>70</v>
      </c>
      <c r="G60" s="69" t="s">
        <v>71</v>
      </c>
      <c r="H60" s="69" t="s">
        <v>170</v>
      </c>
      <c r="I60" s="69" t="s">
        <v>504</v>
      </c>
      <c r="J60" s="69" t="s">
        <v>43</v>
      </c>
      <c r="K60" s="69"/>
      <c r="L60" s="69"/>
      <c r="M60" s="69" t="s">
        <v>38</v>
      </c>
      <c r="N60" s="69" t="s">
        <v>39</v>
      </c>
      <c r="O60" s="69" t="s">
        <v>40</v>
      </c>
      <c r="P60" s="70" t="s">
        <v>505</v>
      </c>
      <c r="Q60" s="70" t="s">
        <v>520</v>
      </c>
      <c r="R60" s="72">
        <v>600807761</v>
      </c>
      <c r="S60" s="72">
        <v>0</v>
      </c>
      <c r="T60" s="72">
        <v>127307150</v>
      </c>
      <c r="U60" s="72">
        <v>473500611</v>
      </c>
      <c r="V60" s="72">
        <v>0</v>
      </c>
      <c r="W60" s="72">
        <v>300897504</v>
      </c>
      <c r="X60" s="72">
        <v>172603107</v>
      </c>
      <c r="Y60" s="72">
        <v>45421530</v>
      </c>
      <c r="Z60" s="72">
        <v>0</v>
      </c>
      <c r="AA60" s="72">
        <v>0</v>
      </c>
      <c r="AB60" s="72">
        <v>0</v>
      </c>
    </row>
    <row r="61" spans="1:28" ht="15" customHeight="1" x14ac:dyDescent="0.25">
      <c r="A61" s="69" t="s">
        <v>33</v>
      </c>
      <c r="B61" s="70" t="s">
        <v>34</v>
      </c>
      <c r="C61" s="71" t="s">
        <v>509</v>
      </c>
      <c r="D61" s="69" t="s">
        <v>68</v>
      </c>
      <c r="E61" s="69" t="s">
        <v>90</v>
      </c>
      <c r="F61" s="69" t="s">
        <v>70</v>
      </c>
      <c r="G61" s="69" t="s">
        <v>74</v>
      </c>
      <c r="H61" s="69" t="s">
        <v>170</v>
      </c>
      <c r="I61" s="69" t="s">
        <v>504</v>
      </c>
      <c r="J61" s="69" t="s">
        <v>43</v>
      </c>
      <c r="K61" s="69"/>
      <c r="L61" s="69"/>
      <c r="M61" s="69" t="s">
        <v>38</v>
      </c>
      <c r="N61" s="69" t="s">
        <v>39</v>
      </c>
      <c r="O61" s="69" t="s">
        <v>40</v>
      </c>
      <c r="P61" s="70" t="s">
        <v>505</v>
      </c>
      <c r="Q61" s="70" t="s">
        <v>521</v>
      </c>
      <c r="R61" s="72">
        <v>744000000</v>
      </c>
      <c r="S61" s="72">
        <v>25269460</v>
      </c>
      <c r="T61" s="72">
        <v>0</v>
      </c>
      <c r="U61" s="72">
        <v>769269460</v>
      </c>
      <c r="V61" s="72">
        <v>0</v>
      </c>
      <c r="W61" s="72">
        <v>567120719</v>
      </c>
      <c r="X61" s="72">
        <v>202148741</v>
      </c>
      <c r="Y61" s="72">
        <v>565737427</v>
      </c>
      <c r="Z61" s="72">
        <v>237639518</v>
      </c>
      <c r="AA61" s="72">
        <v>233500176</v>
      </c>
      <c r="AB61" s="72">
        <v>218986142</v>
      </c>
    </row>
    <row r="62" spans="1:28" ht="15" customHeight="1" x14ac:dyDescent="0.25">
      <c r="A62" s="69" t="s">
        <v>33</v>
      </c>
      <c r="B62" s="70" t="s">
        <v>34</v>
      </c>
      <c r="C62" s="71" t="s">
        <v>506</v>
      </c>
      <c r="D62" s="69" t="s">
        <v>68</v>
      </c>
      <c r="E62" s="69" t="s">
        <v>90</v>
      </c>
      <c r="F62" s="69" t="s">
        <v>70</v>
      </c>
      <c r="G62" s="69" t="s">
        <v>74</v>
      </c>
      <c r="H62" s="69" t="s">
        <v>170</v>
      </c>
      <c r="I62" s="69" t="s">
        <v>507</v>
      </c>
      <c r="J62" s="69" t="s">
        <v>43</v>
      </c>
      <c r="K62" s="69"/>
      <c r="L62" s="69"/>
      <c r="M62" s="69" t="s">
        <v>38</v>
      </c>
      <c r="N62" s="69" t="s">
        <v>39</v>
      </c>
      <c r="O62" s="69" t="s">
        <v>40</v>
      </c>
      <c r="P62" s="70" t="s">
        <v>508</v>
      </c>
      <c r="Q62" s="70" t="s">
        <v>521</v>
      </c>
      <c r="R62" s="72">
        <v>76000000</v>
      </c>
      <c r="S62" s="72">
        <v>0</v>
      </c>
      <c r="T62" s="72">
        <v>25269460</v>
      </c>
      <c r="U62" s="72">
        <v>50730540</v>
      </c>
      <c r="V62" s="72">
        <v>0</v>
      </c>
      <c r="W62" s="72">
        <v>38651840</v>
      </c>
      <c r="X62" s="72">
        <v>12078700</v>
      </c>
      <c r="Y62" s="72">
        <v>38651840</v>
      </c>
      <c r="Z62" s="72">
        <v>16749131</v>
      </c>
      <c r="AA62" s="72">
        <v>16749131</v>
      </c>
      <c r="AB62" s="72">
        <v>16749131</v>
      </c>
    </row>
    <row r="63" spans="1:28" ht="15" customHeight="1" x14ac:dyDescent="0.25">
      <c r="A63" s="69" t="s">
        <v>33</v>
      </c>
      <c r="B63" s="70" t="s">
        <v>34</v>
      </c>
      <c r="C63" s="71" t="s">
        <v>509</v>
      </c>
      <c r="D63" s="69" t="s">
        <v>68</v>
      </c>
      <c r="E63" s="69" t="s">
        <v>90</v>
      </c>
      <c r="F63" s="69" t="s">
        <v>70</v>
      </c>
      <c r="G63" s="69" t="s">
        <v>74</v>
      </c>
      <c r="H63" s="69" t="s">
        <v>170</v>
      </c>
      <c r="I63" s="69" t="s">
        <v>504</v>
      </c>
      <c r="J63" s="69" t="s">
        <v>43</v>
      </c>
      <c r="K63" s="69"/>
      <c r="L63" s="69"/>
      <c r="M63" s="69" t="s">
        <v>50</v>
      </c>
      <c r="N63" s="69" t="s">
        <v>51</v>
      </c>
      <c r="O63" s="69" t="s">
        <v>40</v>
      </c>
      <c r="P63" s="70" t="s">
        <v>505</v>
      </c>
      <c r="Q63" s="70" t="s">
        <v>521</v>
      </c>
      <c r="R63" s="72">
        <v>700000000</v>
      </c>
      <c r="S63" s="72">
        <v>0</v>
      </c>
      <c r="T63" s="72">
        <v>0</v>
      </c>
      <c r="U63" s="72">
        <v>700000000</v>
      </c>
      <c r="V63" s="72">
        <v>0</v>
      </c>
      <c r="W63" s="72">
        <v>97872415</v>
      </c>
      <c r="X63" s="72">
        <v>602127585</v>
      </c>
      <c r="Y63" s="72">
        <v>25118079</v>
      </c>
      <c r="Z63" s="72">
        <v>11424748</v>
      </c>
      <c r="AA63" s="72">
        <v>11424748</v>
      </c>
      <c r="AB63" s="72">
        <v>11424748</v>
      </c>
    </row>
  </sheetData>
  <autoFilter ref="A4:AB4" xr:uid="{00000000-0009-0000-0000-000003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"/>
  <sheetViews>
    <sheetView showGridLines="0" tabSelected="1" workbookViewId="0"/>
  </sheetViews>
  <sheetFormatPr baseColWidth="10" defaultColWidth="0" defaultRowHeight="15.75" x14ac:dyDescent="0.25"/>
  <cols>
    <col min="1" max="16" width="11" customWidth="1"/>
    <col min="17" max="16384" width="11" hidden="1"/>
  </cols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53"/>
  <sheetViews>
    <sheetView showGridLines="0" topLeftCell="A13" zoomScaleNormal="100" workbookViewId="0"/>
  </sheetViews>
  <sheetFormatPr baseColWidth="10" defaultColWidth="0" defaultRowHeight="15.75" zeroHeight="1" x14ac:dyDescent="0.25"/>
  <cols>
    <col min="1" max="18" width="11" customWidth="1"/>
    <col min="19" max="16384" width="11" hidden="1"/>
  </cols>
  <sheetData>
    <row r="1" x14ac:dyDescent="0.25"/>
    <row r="2" x14ac:dyDescent="0.25"/>
    <row r="3" x14ac:dyDescent="0.25"/>
    <row r="4" x14ac:dyDescent="0.25"/>
    <row r="5" x14ac:dyDescent="0.25"/>
    <row r="6" x14ac:dyDescent="0.25"/>
    <row r="7" x14ac:dyDescent="0.25"/>
    <row r="8" x14ac:dyDescent="0.25"/>
    <row r="9" x14ac:dyDescent="0.25"/>
    <row r="10" x14ac:dyDescent="0.25"/>
    <row r="11" x14ac:dyDescent="0.25"/>
    <row r="12" x14ac:dyDescent="0.25"/>
    <row r="13" x14ac:dyDescent="0.25"/>
    <row r="14" x14ac:dyDescent="0.25"/>
    <row r="15" x14ac:dyDescent="0.25"/>
    <row r="1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x14ac:dyDescent="0.25"/>
    <row r="31" x14ac:dyDescent="0.25"/>
    <row r="32" x14ac:dyDescent="0.25"/>
    <row r="33" spans="1:18" x14ac:dyDescent="0.25"/>
    <row r="34" spans="1:18" x14ac:dyDescent="0.25"/>
    <row r="35" spans="1:18" x14ac:dyDescent="0.25"/>
    <row r="36" spans="1:18" x14ac:dyDescent="0.25"/>
    <row r="37" spans="1:18" x14ac:dyDescent="0.25"/>
    <row r="38" spans="1:18" x14ac:dyDescent="0.25"/>
    <row r="39" spans="1:18" x14ac:dyDescent="0.25"/>
    <row r="40" spans="1:18" x14ac:dyDescent="0.25"/>
    <row r="41" spans="1:18" x14ac:dyDescent="0.25"/>
    <row r="42" spans="1:18" x14ac:dyDescent="0.25"/>
    <row r="43" spans="1:18" x14ac:dyDescent="0.25"/>
    <row r="44" spans="1:18" x14ac:dyDescent="0.25"/>
    <row r="45" spans="1:18" x14ac:dyDescent="0.25"/>
    <row r="46" spans="1:18" x14ac:dyDescent="0.25">
      <c r="A46" s="73" t="s">
        <v>107</v>
      </c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18" ht="0.95" customHeight="1" x14ac:dyDescent="0.25">
      <c r="C47" t="s">
        <v>120</v>
      </c>
      <c r="D47" t="s">
        <v>121</v>
      </c>
      <c r="E47" t="s">
        <v>122</v>
      </c>
    </row>
    <row r="48" spans="1:18" ht="0.95" customHeight="1" x14ac:dyDescent="0.25">
      <c r="B48" s="9">
        <f>GETPIVOTDATA("Apropiación vigente",Validaciones!$A$1)</f>
        <v>233333415428</v>
      </c>
      <c r="C48" s="9">
        <f>GETPIVOTDATA("Apropiación bloqueada",Validaciones!$A$1)</f>
        <v>18637000000</v>
      </c>
      <c r="D48" s="9">
        <f>GETPIVOTDATA("CDP ",Validaciones!$A$1)</f>
        <v>78805596827.019989</v>
      </c>
      <c r="E48" s="9">
        <f>GETPIVOTDATA("Apropiación disponible",Validaciones!$A$1)</f>
        <v>135890818600.98</v>
      </c>
      <c r="F48" s="9">
        <f>GETPIVOTDATA("Compromisos",Validaciones!$A$1)</f>
        <v>62606006380.129997</v>
      </c>
      <c r="G48" s="9">
        <f>GETPIVOTDATA("CDP por registrar",Validaciones!$A$1)</f>
        <v>16199590446.889992</v>
      </c>
      <c r="H48" s="9">
        <f>GETPIVOTDATA("Obligaciones",Validaciones!$A$1)</f>
        <v>36017007117.43</v>
      </c>
      <c r="I48" s="9">
        <f>GETPIVOTDATA("Pagos ",Validaciones!$A$1)</f>
        <v>35550574053.830002</v>
      </c>
    </row>
    <row r="49" spans="2:6" ht="0.95" customHeight="1" x14ac:dyDescent="0.25">
      <c r="C49" t="s">
        <v>101</v>
      </c>
      <c r="D49" t="s">
        <v>102</v>
      </c>
    </row>
    <row r="50" spans="2:6" ht="0.95" customHeight="1" x14ac:dyDescent="0.25">
      <c r="B50" s="16" t="s">
        <v>103</v>
      </c>
      <c r="C50" s="17">
        <f>1-D50</f>
        <v>0.66226184671206201</v>
      </c>
      <c r="D50" s="17">
        <f>IFERROR(D48/B48,0)</f>
        <v>0.33773815328793805</v>
      </c>
      <c r="E50" s="18"/>
      <c r="F50" s="17">
        <f>C48/B48</f>
        <v>7.9872829040857393E-2</v>
      </c>
    </row>
    <row r="51" spans="2:6" ht="0.95" customHeight="1" x14ac:dyDescent="0.25">
      <c r="B51" s="16" t="s">
        <v>104</v>
      </c>
      <c r="C51" s="17">
        <f t="shared" ref="C51:C53" si="0">1-D51</f>
        <v>0.7316886384862934</v>
      </c>
      <c r="D51" s="17">
        <f>IFERROR(F48/B48,0)</f>
        <v>0.2683113615137066</v>
      </c>
      <c r="E51" s="18"/>
      <c r="F51" s="17">
        <f>D48/B48</f>
        <v>0.33773815328793805</v>
      </c>
    </row>
    <row r="52" spans="2:6" ht="0.95" customHeight="1" x14ac:dyDescent="0.25">
      <c r="B52" s="16" t="s">
        <v>105</v>
      </c>
      <c r="C52" s="17">
        <f t="shared" si="0"/>
        <v>0.84564145237678645</v>
      </c>
      <c r="D52" s="17">
        <f>IFERROR(H48/B48,0)</f>
        <v>0.15435854762321352</v>
      </c>
      <c r="E52" s="18"/>
      <c r="F52" s="17">
        <f>E48/B48</f>
        <v>0.58238901767120455</v>
      </c>
    </row>
    <row r="53" spans="2:6" ht="0.95" customHeight="1" x14ac:dyDescent="0.25">
      <c r="B53" s="16" t="s">
        <v>106</v>
      </c>
      <c r="C53" s="17">
        <f t="shared" si="0"/>
        <v>0.84764045051747039</v>
      </c>
      <c r="D53" s="17">
        <f>IFERROR(I48/B48,0)</f>
        <v>0.15235954948252961</v>
      </c>
      <c r="E53" s="18"/>
      <c r="F53" s="18"/>
    </row>
  </sheetData>
  <mergeCells count="1">
    <mergeCell ref="A46:R46"/>
  </mergeCells>
  <pageMargins left="0.7" right="0.7" top="0.75" bottom="0.75" header="0.3" footer="0.3"/>
  <pageSetup orientation="portrait" horizontalDpi="300" verticalDpi="300" r:id="rId1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34"/>
  <sheetViews>
    <sheetView showGridLines="0" workbookViewId="0">
      <selection activeCell="A17" sqref="A17"/>
    </sheetView>
  </sheetViews>
  <sheetFormatPr baseColWidth="10" defaultColWidth="0" defaultRowHeight="15" zeroHeight="1" x14ac:dyDescent="0.25"/>
  <cols>
    <col min="1" max="1" width="37.375" style="24" bestFit="1" customWidth="1"/>
    <col min="2" max="2" width="14.875" style="24" customWidth="1"/>
    <col min="3" max="3" width="16.375" style="24" bestFit="1" customWidth="1"/>
    <col min="4" max="4" width="14.25" style="24" bestFit="1" customWidth="1"/>
    <col min="5" max="6" width="14.875" style="24" bestFit="1" customWidth="1"/>
    <col min="7" max="10" width="14.875" style="24" customWidth="1"/>
    <col min="11" max="14" width="11" style="24" customWidth="1"/>
    <col min="15" max="16384" width="11" style="24" hidden="1"/>
  </cols>
  <sheetData>
    <row r="1" spans="1:10" x14ac:dyDescent="0.25"/>
    <row r="2" spans="1:10" x14ac:dyDescent="0.25"/>
    <row r="3" spans="1:10" x14ac:dyDescent="0.25"/>
    <row r="4" spans="1:10" x14ac:dyDescent="0.25"/>
    <row r="5" spans="1:10" x14ac:dyDescent="0.25"/>
    <row r="6" spans="1:10" x14ac:dyDescent="0.25"/>
    <row r="7" spans="1:10" ht="15.75" x14ac:dyDescent="0.25">
      <c r="A7" s="58" t="s">
        <v>268</v>
      </c>
      <c r="B7" s="59" t="s">
        <v>269</v>
      </c>
      <c r="C7" s="59" t="s">
        <v>270</v>
      </c>
      <c r="D7" s="59" t="s">
        <v>271</v>
      </c>
      <c r="E7" s="59" t="s">
        <v>272</v>
      </c>
      <c r="F7" s="59" t="s">
        <v>121</v>
      </c>
      <c r="G7" s="59" t="s">
        <v>273</v>
      </c>
      <c r="H7" s="59" t="s">
        <v>100</v>
      </c>
      <c r="I7" s="59" t="s">
        <v>274</v>
      </c>
      <c r="J7" s="59" t="s">
        <v>275</v>
      </c>
    </row>
    <row r="8" spans="1:10" ht="15.75" x14ac:dyDescent="0.25">
      <c r="A8" s="11" t="s">
        <v>222</v>
      </c>
      <c r="B8" s="9">
        <v>1238013530</v>
      </c>
      <c r="C8" s="9">
        <v>291683709</v>
      </c>
      <c r="D8" s="9">
        <v>0</v>
      </c>
      <c r="E8" s="9">
        <v>1529697239</v>
      </c>
      <c r="F8" s="9">
        <v>959995465</v>
      </c>
      <c r="G8" s="9">
        <v>569701774</v>
      </c>
      <c r="H8" s="9">
        <v>907149604</v>
      </c>
      <c r="I8" s="9">
        <v>733129442</v>
      </c>
      <c r="J8" s="9">
        <v>733129442</v>
      </c>
    </row>
    <row r="9" spans="1:10" ht="15.75" x14ac:dyDescent="0.25">
      <c r="A9" s="11" t="s">
        <v>224</v>
      </c>
      <c r="B9" s="9">
        <v>1164646780</v>
      </c>
      <c r="C9" s="9">
        <v>394280566</v>
      </c>
      <c r="D9" s="9">
        <v>69618645</v>
      </c>
      <c r="E9" s="9">
        <v>1489308701</v>
      </c>
      <c r="F9" s="9">
        <v>1006545250</v>
      </c>
      <c r="G9" s="9">
        <v>482763451</v>
      </c>
      <c r="H9" s="9">
        <v>916175108</v>
      </c>
      <c r="I9" s="9">
        <v>691909864</v>
      </c>
      <c r="J9" s="9">
        <v>691909864</v>
      </c>
    </row>
    <row r="10" spans="1:10" ht="15.75" x14ac:dyDescent="0.25">
      <c r="A10" s="11" t="s">
        <v>226</v>
      </c>
      <c r="B10" s="9">
        <v>1567157640</v>
      </c>
      <c r="C10" s="9">
        <v>650291234</v>
      </c>
      <c r="D10" s="9">
        <v>4030000</v>
      </c>
      <c r="E10" s="9">
        <v>2213418874</v>
      </c>
      <c r="F10" s="9">
        <v>1485362835</v>
      </c>
      <c r="G10" s="9">
        <v>728056039</v>
      </c>
      <c r="H10" s="9">
        <v>1428707449</v>
      </c>
      <c r="I10" s="9">
        <v>1028014981</v>
      </c>
      <c r="J10" s="9">
        <v>1028014981</v>
      </c>
    </row>
    <row r="11" spans="1:10" ht="15.75" x14ac:dyDescent="0.25">
      <c r="A11" s="11" t="s">
        <v>228</v>
      </c>
      <c r="B11" s="9">
        <v>801728730</v>
      </c>
      <c r="C11" s="9">
        <v>373573803</v>
      </c>
      <c r="D11" s="9">
        <v>53302000</v>
      </c>
      <c r="E11" s="9">
        <v>1122000533</v>
      </c>
      <c r="F11" s="9">
        <v>803957204</v>
      </c>
      <c r="G11" s="9">
        <v>318043329</v>
      </c>
      <c r="H11" s="9">
        <v>683615066</v>
      </c>
      <c r="I11" s="9">
        <v>493438961</v>
      </c>
      <c r="J11" s="9">
        <v>493438961</v>
      </c>
    </row>
    <row r="12" spans="1:10" ht="15.75" x14ac:dyDescent="0.25">
      <c r="A12" s="11" t="s">
        <v>230</v>
      </c>
      <c r="B12" s="9">
        <v>685333950</v>
      </c>
      <c r="C12" s="9">
        <v>176842410</v>
      </c>
      <c r="D12" s="9">
        <v>3805653</v>
      </c>
      <c r="E12" s="9">
        <v>858370707</v>
      </c>
      <c r="F12" s="9">
        <v>515972274</v>
      </c>
      <c r="G12" s="9">
        <v>342398433</v>
      </c>
      <c r="H12" s="9">
        <v>504297918</v>
      </c>
      <c r="I12" s="9">
        <v>407288113</v>
      </c>
      <c r="J12" s="9">
        <v>407142506</v>
      </c>
    </row>
    <row r="13" spans="1:10" ht="15.75" x14ac:dyDescent="0.25">
      <c r="A13" s="11" t="s">
        <v>232</v>
      </c>
      <c r="B13" s="9">
        <v>998414470</v>
      </c>
      <c r="C13" s="9">
        <v>364657889</v>
      </c>
      <c r="D13" s="9">
        <v>0</v>
      </c>
      <c r="E13" s="9">
        <v>1363072359</v>
      </c>
      <c r="F13" s="9">
        <v>860277513</v>
      </c>
      <c r="G13" s="9">
        <v>502794846</v>
      </c>
      <c r="H13" s="9">
        <v>812286300</v>
      </c>
      <c r="I13" s="9">
        <v>577849492</v>
      </c>
      <c r="J13" s="9">
        <v>577849492</v>
      </c>
    </row>
    <row r="14" spans="1:10" ht="15.75" x14ac:dyDescent="0.25">
      <c r="A14" s="11" t="s">
        <v>234</v>
      </c>
      <c r="B14" s="9">
        <v>996387000</v>
      </c>
      <c r="C14" s="9">
        <v>607896310</v>
      </c>
      <c r="D14" s="9">
        <v>62923590</v>
      </c>
      <c r="E14" s="9">
        <v>1541359720</v>
      </c>
      <c r="F14" s="9">
        <v>980081013</v>
      </c>
      <c r="G14" s="9">
        <v>561278707</v>
      </c>
      <c r="H14" s="9">
        <v>945671789</v>
      </c>
      <c r="I14" s="9">
        <v>552137909</v>
      </c>
      <c r="J14" s="9">
        <v>549829186</v>
      </c>
    </row>
    <row r="15" spans="1:10" ht="15.75" x14ac:dyDescent="0.25">
      <c r="A15" s="11" t="s">
        <v>236</v>
      </c>
      <c r="B15" s="9">
        <v>1128924100</v>
      </c>
      <c r="C15" s="9">
        <v>304505842</v>
      </c>
      <c r="D15" s="9">
        <v>0</v>
      </c>
      <c r="E15" s="9">
        <v>1433429942</v>
      </c>
      <c r="F15" s="9">
        <v>901417798</v>
      </c>
      <c r="G15" s="9">
        <v>532012144</v>
      </c>
      <c r="H15" s="9">
        <v>840971453</v>
      </c>
      <c r="I15" s="9">
        <v>689686591</v>
      </c>
      <c r="J15" s="9">
        <v>669809563</v>
      </c>
    </row>
    <row r="16" spans="1:10" ht="15.75" x14ac:dyDescent="0.25">
      <c r="A16" s="11" t="s">
        <v>238</v>
      </c>
      <c r="B16" s="9">
        <v>1569953730</v>
      </c>
      <c r="C16" s="9">
        <v>1077616702</v>
      </c>
      <c r="D16" s="9">
        <v>0</v>
      </c>
      <c r="E16" s="9">
        <v>2647570432</v>
      </c>
      <c r="F16" s="9">
        <v>1922796838</v>
      </c>
      <c r="G16" s="9">
        <v>724773594</v>
      </c>
      <c r="H16" s="9">
        <v>1649559512</v>
      </c>
      <c r="I16" s="9">
        <v>909488971</v>
      </c>
      <c r="J16" s="9">
        <v>909488971</v>
      </c>
    </row>
    <row r="17" spans="1:10" ht="15.75" x14ac:dyDescent="0.25">
      <c r="A17" s="11" t="s">
        <v>240</v>
      </c>
      <c r="B17" s="9">
        <v>618827060</v>
      </c>
      <c r="C17" s="9">
        <v>191507453</v>
      </c>
      <c r="D17" s="9">
        <v>0</v>
      </c>
      <c r="E17" s="9">
        <v>810334513</v>
      </c>
      <c r="F17" s="9">
        <v>532899327</v>
      </c>
      <c r="G17" s="9">
        <v>277435186</v>
      </c>
      <c r="H17" s="9">
        <v>516471316</v>
      </c>
      <c r="I17" s="9">
        <v>384333083</v>
      </c>
      <c r="J17" s="9">
        <v>384333083</v>
      </c>
    </row>
    <row r="18" spans="1:10" ht="15.75" x14ac:dyDescent="0.25">
      <c r="A18" s="11" t="s">
        <v>242</v>
      </c>
      <c r="B18" s="9">
        <v>1049164470</v>
      </c>
      <c r="C18" s="9">
        <v>282582927</v>
      </c>
      <c r="D18" s="9">
        <v>1749560</v>
      </c>
      <c r="E18" s="9">
        <v>1329997837</v>
      </c>
      <c r="F18" s="9">
        <v>834929889</v>
      </c>
      <c r="G18" s="9">
        <v>495067948</v>
      </c>
      <c r="H18" s="9">
        <v>702118754</v>
      </c>
      <c r="I18" s="9">
        <v>580949873</v>
      </c>
      <c r="J18" s="9">
        <v>580949873</v>
      </c>
    </row>
    <row r="19" spans="1:10" ht="15.75" x14ac:dyDescent="0.25">
      <c r="A19" s="11" t="s">
        <v>244</v>
      </c>
      <c r="B19" s="9">
        <v>1104054064</v>
      </c>
      <c r="C19" s="9">
        <v>478502589</v>
      </c>
      <c r="D19" s="9">
        <v>74026204</v>
      </c>
      <c r="E19" s="9">
        <v>1508530449</v>
      </c>
      <c r="F19" s="9">
        <v>983553119</v>
      </c>
      <c r="G19" s="9">
        <v>524977330</v>
      </c>
      <c r="H19" s="9">
        <v>914938745</v>
      </c>
      <c r="I19" s="9">
        <v>653830571</v>
      </c>
      <c r="J19" s="9">
        <v>640818253</v>
      </c>
    </row>
    <row r="20" spans="1:10" ht="15.75" x14ac:dyDescent="0.25">
      <c r="A20" s="11" t="s">
        <v>246</v>
      </c>
      <c r="B20" s="9">
        <v>1084818488</v>
      </c>
      <c r="C20" s="9">
        <v>689697128</v>
      </c>
      <c r="D20" s="9">
        <v>33776534</v>
      </c>
      <c r="E20" s="9">
        <v>1740739082</v>
      </c>
      <c r="F20" s="9">
        <v>1286032877</v>
      </c>
      <c r="G20" s="9">
        <v>454706205</v>
      </c>
      <c r="H20" s="9">
        <v>1122021095</v>
      </c>
      <c r="I20" s="9">
        <v>768731291</v>
      </c>
      <c r="J20" s="9">
        <v>715919420</v>
      </c>
    </row>
    <row r="21" spans="1:10" ht="15.75" x14ac:dyDescent="0.25">
      <c r="A21" s="11" t="s">
        <v>248</v>
      </c>
      <c r="B21" s="9">
        <v>1179022846</v>
      </c>
      <c r="C21" s="9">
        <v>738258355</v>
      </c>
      <c r="D21" s="9">
        <v>34716096</v>
      </c>
      <c r="E21" s="9">
        <v>1882565105</v>
      </c>
      <c r="F21" s="9">
        <v>1329987793</v>
      </c>
      <c r="G21" s="9">
        <v>552577312</v>
      </c>
      <c r="H21" s="9">
        <v>1239697405</v>
      </c>
      <c r="I21" s="9">
        <v>741981784</v>
      </c>
      <c r="J21" s="9">
        <v>741981784</v>
      </c>
    </row>
    <row r="22" spans="1:10" ht="15.75" x14ac:dyDescent="0.25">
      <c r="A22" s="11" t="s">
        <v>250</v>
      </c>
      <c r="B22" s="9">
        <v>1163739360</v>
      </c>
      <c r="C22" s="9">
        <v>536968304</v>
      </c>
      <c r="D22" s="9">
        <v>90163142</v>
      </c>
      <c r="E22" s="9">
        <v>1610544522</v>
      </c>
      <c r="F22" s="9">
        <v>1073686821</v>
      </c>
      <c r="G22" s="9">
        <v>536857701</v>
      </c>
      <c r="H22" s="9">
        <v>995702373</v>
      </c>
      <c r="I22" s="9">
        <v>679728330</v>
      </c>
      <c r="J22" s="9">
        <v>679728330</v>
      </c>
    </row>
    <row r="23" spans="1:10" ht="15.75" x14ac:dyDescent="0.25">
      <c r="A23" s="11" t="s">
        <v>252</v>
      </c>
      <c r="B23" s="9">
        <v>822372990</v>
      </c>
      <c r="C23" s="9">
        <v>199251188</v>
      </c>
      <c r="D23" s="9">
        <v>20775288</v>
      </c>
      <c r="E23" s="9">
        <v>1000848890</v>
      </c>
      <c r="F23" s="9">
        <v>609808091</v>
      </c>
      <c r="G23" s="9">
        <v>391040799</v>
      </c>
      <c r="H23" s="9">
        <v>582702339</v>
      </c>
      <c r="I23" s="9">
        <v>466123408.67000002</v>
      </c>
      <c r="J23" s="9">
        <v>466123408.67000002</v>
      </c>
    </row>
    <row r="24" spans="1:10" ht="15.75" x14ac:dyDescent="0.25">
      <c r="A24" s="11" t="s">
        <v>254</v>
      </c>
      <c r="B24" s="9">
        <v>1197944690</v>
      </c>
      <c r="C24" s="9">
        <v>1157750669</v>
      </c>
      <c r="D24" s="9">
        <v>50078400</v>
      </c>
      <c r="E24" s="9">
        <v>2305616959</v>
      </c>
      <c r="F24" s="9">
        <v>1773327381.6300001</v>
      </c>
      <c r="G24" s="9">
        <v>532289577.37</v>
      </c>
      <c r="H24" s="9">
        <v>1257318906.6300001</v>
      </c>
      <c r="I24" s="9">
        <v>675644223.63</v>
      </c>
      <c r="J24" s="9">
        <v>675604215.63</v>
      </c>
    </row>
    <row r="25" spans="1:10" ht="15.75" x14ac:dyDescent="0.25">
      <c r="A25" s="11" t="s">
        <v>256</v>
      </c>
      <c r="B25" s="9">
        <v>1615465560</v>
      </c>
      <c r="C25" s="9">
        <v>780772999</v>
      </c>
      <c r="D25" s="9">
        <v>33491424</v>
      </c>
      <c r="E25" s="9">
        <v>2362747135</v>
      </c>
      <c r="F25" s="9">
        <v>1618707280</v>
      </c>
      <c r="G25" s="9">
        <v>744039855</v>
      </c>
      <c r="H25" s="9">
        <v>1459612345</v>
      </c>
      <c r="I25" s="9">
        <v>1001182467</v>
      </c>
      <c r="J25" s="9">
        <v>1001182467</v>
      </c>
    </row>
    <row r="26" spans="1:10" ht="15.75" x14ac:dyDescent="0.25">
      <c r="A26" s="11" t="s">
        <v>258</v>
      </c>
      <c r="B26" s="9">
        <v>884919530</v>
      </c>
      <c r="C26" s="9">
        <v>254673671</v>
      </c>
      <c r="D26" s="9">
        <v>28683934</v>
      </c>
      <c r="E26" s="9">
        <v>1110909267</v>
      </c>
      <c r="F26" s="9">
        <v>705101471</v>
      </c>
      <c r="G26" s="9">
        <v>405807796</v>
      </c>
      <c r="H26" s="9">
        <v>675595163</v>
      </c>
      <c r="I26" s="9">
        <v>497030796</v>
      </c>
      <c r="J26" s="9">
        <v>482603206</v>
      </c>
    </row>
    <row r="27" spans="1:10" ht="15.75" x14ac:dyDescent="0.25">
      <c r="A27" s="11" t="s">
        <v>260</v>
      </c>
      <c r="B27" s="9">
        <v>943035750</v>
      </c>
      <c r="C27" s="9">
        <v>567413726</v>
      </c>
      <c r="D27" s="9">
        <v>2100000</v>
      </c>
      <c r="E27" s="9">
        <v>1508349476</v>
      </c>
      <c r="F27" s="9">
        <v>1065164353</v>
      </c>
      <c r="G27" s="9">
        <v>443185123</v>
      </c>
      <c r="H27" s="9">
        <v>925829801</v>
      </c>
      <c r="I27" s="9">
        <v>606259038</v>
      </c>
      <c r="J27" s="9">
        <v>606259038</v>
      </c>
    </row>
    <row r="28" spans="1:10" ht="15.75" x14ac:dyDescent="0.25">
      <c r="A28" s="11" t="s">
        <v>262</v>
      </c>
      <c r="B28" s="9">
        <v>1690663750</v>
      </c>
      <c r="C28" s="9">
        <v>681219102</v>
      </c>
      <c r="D28" s="9">
        <v>8006560</v>
      </c>
      <c r="E28" s="9">
        <v>2363876292</v>
      </c>
      <c r="F28" s="9">
        <v>1562091640</v>
      </c>
      <c r="G28" s="9">
        <v>801784652</v>
      </c>
      <c r="H28" s="9">
        <v>1294023051</v>
      </c>
      <c r="I28" s="9">
        <v>996646903</v>
      </c>
      <c r="J28" s="9">
        <v>996581273</v>
      </c>
    </row>
    <row r="29" spans="1:10" ht="15.75" x14ac:dyDescent="0.25">
      <c r="A29" s="11" t="s">
        <v>111</v>
      </c>
      <c r="B29" s="9">
        <v>23504588488</v>
      </c>
      <c r="C29" s="9">
        <v>10799946576</v>
      </c>
      <c r="D29" s="9">
        <v>571247030</v>
      </c>
      <c r="E29" s="9">
        <v>33733288034</v>
      </c>
      <c r="F29" s="9">
        <v>22811696232.630001</v>
      </c>
      <c r="G29" s="9">
        <v>10921591801.369999</v>
      </c>
      <c r="H29" s="9">
        <v>20374465492.630001</v>
      </c>
      <c r="I29" s="9">
        <v>14135386092.299999</v>
      </c>
      <c r="J29" s="9">
        <v>14032697317.299999</v>
      </c>
    </row>
    <row r="30" spans="1:10" x14ac:dyDescent="0.25"/>
    <row r="31" spans="1:10" x14ac:dyDescent="0.25"/>
    <row r="32" spans="1:10" x14ac:dyDescent="0.25"/>
    <row r="33" spans="1:18" x14ac:dyDescent="0.25"/>
    <row r="34" spans="1:18" ht="15.75" x14ac:dyDescent="0.25">
      <c r="A34" s="73" t="s">
        <v>107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</row>
  </sheetData>
  <mergeCells count="1">
    <mergeCell ref="A34:R34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52"/>
  <sheetViews>
    <sheetView showGridLines="0" topLeftCell="D13" workbookViewId="0">
      <selection activeCell="H29" sqref="H29"/>
    </sheetView>
  </sheetViews>
  <sheetFormatPr baseColWidth="10" defaultColWidth="0" defaultRowHeight="15" customHeight="1" zeroHeight="1" x14ac:dyDescent="0.25"/>
  <cols>
    <col min="1" max="1" width="92.125" style="24" bestFit="1" customWidth="1"/>
    <col min="2" max="2" width="16" style="24" customWidth="1"/>
    <col min="3" max="3" width="16.375" style="24" customWidth="1"/>
    <col min="4" max="4" width="16.25" style="24" customWidth="1"/>
    <col min="5" max="5" width="16" style="24" customWidth="1"/>
    <col min="6" max="7" width="14.875" style="24" customWidth="1"/>
    <col min="8" max="9" width="13.875" style="24" customWidth="1"/>
    <col min="10" max="12" width="14.75" style="24" customWidth="1"/>
    <col min="13" max="16" width="11" style="24" customWidth="1"/>
    <col min="17" max="16384" width="11" style="24" hidden="1"/>
  </cols>
  <sheetData>
    <row r="1" spans="1:12" x14ac:dyDescent="0.25"/>
    <row r="2" spans="1:12" x14ac:dyDescent="0.25"/>
    <row r="3" spans="1:12" x14ac:dyDescent="0.25"/>
    <row r="4" spans="1:12" x14ac:dyDescent="0.25"/>
    <row r="5" spans="1:12" x14ac:dyDescent="0.25"/>
    <row r="6" spans="1:12" x14ac:dyDescent="0.25"/>
    <row r="7" spans="1:12" ht="15.75" x14ac:dyDescent="0.25">
      <c r="A7" s="57" t="s">
        <v>278</v>
      </c>
      <c r="B7" t="s">
        <v>510</v>
      </c>
      <c r="C7" t="s">
        <v>511</v>
      </c>
      <c r="D7" t="s">
        <v>512</v>
      </c>
      <c r="E7" t="s">
        <v>272</v>
      </c>
      <c r="F7" t="s">
        <v>513</v>
      </c>
      <c r="G7" t="s">
        <v>514</v>
      </c>
      <c r="H7" t="s">
        <v>515</v>
      </c>
      <c r="I7" t="s">
        <v>516</v>
      </c>
      <c r="J7"/>
      <c r="K7"/>
      <c r="L7"/>
    </row>
    <row r="8" spans="1:12" ht="15.75" x14ac:dyDescent="0.25">
      <c r="A8" s="11" t="s">
        <v>422</v>
      </c>
      <c r="B8" s="9">
        <v>159484130</v>
      </c>
      <c r="C8" s="9">
        <v>0</v>
      </c>
      <c r="D8" s="9">
        <v>0</v>
      </c>
      <c r="E8" s="9">
        <v>159484130</v>
      </c>
      <c r="F8" s="9">
        <v>137610808</v>
      </c>
      <c r="G8" s="9">
        <v>134076598</v>
      </c>
      <c r="H8" s="9">
        <v>3219366</v>
      </c>
      <c r="I8" s="9">
        <v>0</v>
      </c>
      <c r="J8"/>
      <c r="K8"/>
      <c r="L8"/>
    </row>
    <row r="9" spans="1:12" ht="15.75" x14ac:dyDescent="0.25">
      <c r="A9" s="11" t="s">
        <v>461</v>
      </c>
      <c r="B9" s="9">
        <v>19272096941</v>
      </c>
      <c r="C9" s="9">
        <v>0</v>
      </c>
      <c r="D9" s="9">
        <v>0</v>
      </c>
      <c r="E9" s="9">
        <v>19272096941</v>
      </c>
      <c r="F9" s="9">
        <v>0</v>
      </c>
      <c r="G9" s="9">
        <v>0</v>
      </c>
      <c r="H9" s="9">
        <v>0</v>
      </c>
      <c r="I9" s="9">
        <v>0</v>
      </c>
      <c r="J9"/>
      <c r="K9"/>
      <c r="L9"/>
    </row>
    <row r="10" spans="1:12" ht="15.75" x14ac:dyDescent="0.25">
      <c r="A10" s="11" t="s">
        <v>458</v>
      </c>
      <c r="B10" s="9">
        <v>33223491979</v>
      </c>
      <c r="C10" s="9">
        <v>0</v>
      </c>
      <c r="D10" s="9">
        <v>0</v>
      </c>
      <c r="E10" s="9">
        <v>33223491979</v>
      </c>
      <c r="F10" s="9">
        <v>632398351</v>
      </c>
      <c r="G10" s="9">
        <v>519865018</v>
      </c>
      <c r="H10" s="9">
        <v>109862809</v>
      </c>
      <c r="I10" s="9">
        <v>95862809</v>
      </c>
      <c r="J10"/>
      <c r="K10"/>
      <c r="L10"/>
    </row>
    <row r="11" spans="1:12" ht="15.75" x14ac:dyDescent="0.25">
      <c r="A11" s="11" t="s">
        <v>418</v>
      </c>
      <c r="B11" s="9">
        <v>1454812240</v>
      </c>
      <c r="C11" s="9">
        <v>10289403</v>
      </c>
      <c r="D11" s="9">
        <v>10289403</v>
      </c>
      <c r="E11" s="9">
        <v>1454812240</v>
      </c>
      <c r="F11" s="9">
        <v>1053144134</v>
      </c>
      <c r="G11" s="9">
        <v>763845163</v>
      </c>
      <c r="H11" s="9">
        <v>102027486</v>
      </c>
      <c r="I11" s="9">
        <v>93573140</v>
      </c>
      <c r="J11"/>
      <c r="K11"/>
      <c r="L11"/>
    </row>
    <row r="12" spans="1:12" ht="15.75" x14ac:dyDescent="0.25">
      <c r="A12" s="11" t="s">
        <v>432</v>
      </c>
      <c r="B12" s="9">
        <v>1863319178</v>
      </c>
      <c r="C12" s="9">
        <v>0</v>
      </c>
      <c r="D12" s="9">
        <v>355253322</v>
      </c>
      <c r="E12" s="9">
        <v>1508065856</v>
      </c>
      <c r="F12" s="9">
        <v>1022606688</v>
      </c>
      <c r="G12" s="9">
        <v>799572437</v>
      </c>
      <c r="H12" s="9">
        <v>115158749</v>
      </c>
      <c r="I12" s="9">
        <v>115158749</v>
      </c>
      <c r="J12"/>
      <c r="K12"/>
      <c r="L12"/>
    </row>
    <row r="13" spans="1:12" ht="15.75" x14ac:dyDescent="0.25">
      <c r="A13" s="11" t="s">
        <v>425</v>
      </c>
      <c r="B13" s="9">
        <v>223112110</v>
      </c>
      <c r="C13" s="9">
        <v>0</v>
      </c>
      <c r="D13" s="9">
        <v>0</v>
      </c>
      <c r="E13" s="9">
        <v>223112110</v>
      </c>
      <c r="F13" s="9">
        <v>157506391</v>
      </c>
      <c r="G13" s="9">
        <v>104291895</v>
      </c>
      <c r="H13" s="9">
        <v>1556204</v>
      </c>
      <c r="I13" s="9">
        <v>1556204</v>
      </c>
      <c r="J13"/>
      <c r="K13"/>
      <c r="L13"/>
    </row>
    <row r="14" spans="1:12" ht="15.75" x14ac:dyDescent="0.25">
      <c r="A14" s="11" t="s">
        <v>508</v>
      </c>
      <c r="B14" s="9">
        <v>76000000</v>
      </c>
      <c r="C14" s="9">
        <v>0</v>
      </c>
      <c r="D14" s="9">
        <v>25269460</v>
      </c>
      <c r="E14" s="9">
        <v>50730540</v>
      </c>
      <c r="F14" s="9">
        <v>38651840</v>
      </c>
      <c r="G14" s="9">
        <v>38651840</v>
      </c>
      <c r="H14" s="9">
        <v>16749131</v>
      </c>
      <c r="I14" s="9">
        <v>16749131</v>
      </c>
      <c r="J14"/>
      <c r="K14"/>
      <c r="L14"/>
    </row>
    <row r="15" spans="1:12" ht="15.75" x14ac:dyDescent="0.25">
      <c r="A15" s="11" t="s">
        <v>494</v>
      </c>
      <c r="B15" s="9">
        <v>1598750000</v>
      </c>
      <c r="C15" s="9">
        <v>630800186</v>
      </c>
      <c r="D15" s="9">
        <v>92998906</v>
      </c>
      <c r="E15" s="9">
        <v>2136551280</v>
      </c>
      <c r="F15" s="9">
        <v>1723909485</v>
      </c>
      <c r="G15" s="9">
        <v>1631253765</v>
      </c>
      <c r="H15" s="9">
        <v>522140663</v>
      </c>
      <c r="I15" s="9">
        <v>517309183</v>
      </c>
      <c r="J15"/>
      <c r="K15"/>
      <c r="L15"/>
    </row>
    <row r="16" spans="1:12" ht="15.75" x14ac:dyDescent="0.25">
      <c r="A16" s="11" t="s">
        <v>438</v>
      </c>
      <c r="B16" s="9">
        <v>169388664</v>
      </c>
      <c r="C16" s="9">
        <v>55253322</v>
      </c>
      <c r="D16" s="9">
        <v>0</v>
      </c>
      <c r="E16" s="9">
        <v>224641986</v>
      </c>
      <c r="F16" s="9">
        <v>212141986</v>
      </c>
      <c r="G16" s="9">
        <v>157045089</v>
      </c>
      <c r="H16" s="9">
        <v>12457489</v>
      </c>
      <c r="I16" s="9">
        <v>11239895</v>
      </c>
      <c r="J16"/>
      <c r="K16"/>
      <c r="L16"/>
    </row>
    <row r="17" spans="1:12" ht="15.75" x14ac:dyDescent="0.25">
      <c r="A17" s="11" t="s">
        <v>478</v>
      </c>
      <c r="B17" s="9">
        <v>271000000</v>
      </c>
      <c r="C17" s="9">
        <v>0</v>
      </c>
      <c r="D17" s="9">
        <v>0</v>
      </c>
      <c r="E17" s="9">
        <v>271000000</v>
      </c>
      <c r="F17" s="9">
        <v>157124385</v>
      </c>
      <c r="G17" s="9">
        <v>120788800</v>
      </c>
      <c r="H17" s="9">
        <v>45340735</v>
      </c>
      <c r="I17" s="9">
        <v>45340735</v>
      </c>
      <c r="J17"/>
      <c r="K17"/>
      <c r="L17"/>
    </row>
    <row r="18" spans="1:12" ht="15.75" x14ac:dyDescent="0.25">
      <c r="A18" s="11" t="s">
        <v>495</v>
      </c>
      <c r="B18" s="9">
        <v>579600000</v>
      </c>
      <c r="C18" s="9">
        <v>0</v>
      </c>
      <c r="D18" s="9">
        <v>0</v>
      </c>
      <c r="E18" s="9">
        <v>579600000</v>
      </c>
      <c r="F18" s="9">
        <v>162168022</v>
      </c>
      <c r="G18" s="9">
        <v>161402623</v>
      </c>
      <c r="H18" s="9">
        <v>51806197</v>
      </c>
      <c r="I18" s="9">
        <v>39265247</v>
      </c>
      <c r="J18"/>
      <c r="K18"/>
      <c r="L18"/>
    </row>
    <row r="19" spans="1:12" ht="15.75" x14ac:dyDescent="0.25">
      <c r="A19" s="11" t="s">
        <v>498</v>
      </c>
      <c r="B19" s="9">
        <v>2094900000</v>
      </c>
      <c r="C19" s="9">
        <v>0</v>
      </c>
      <c r="D19" s="9">
        <v>1247257319</v>
      </c>
      <c r="E19" s="9">
        <v>847642681</v>
      </c>
      <c r="F19" s="9">
        <v>125815471</v>
      </c>
      <c r="G19" s="9">
        <v>116980190</v>
      </c>
      <c r="H19" s="9">
        <v>30758205</v>
      </c>
      <c r="I19" s="9">
        <v>17809459</v>
      </c>
      <c r="J19"/>
      <c r="K19"/>
      <c r="L19"/>
    </row>
    <row r="20" spans="1:12" ht="15.75" x14ac:dyDescent="0.25">
      <c r="A20" s="11" t="s">
        <v>499</v>
      </c>
      <c r="B20" s="9">
        <v>2725500000</v>
      </c>
      <c r="C20" s="9">
        <v>247257319</v>
      </c>
      <c r="D20" s="9">
        <v>1927000000</v>
      </c>
      <c r="E20" s="9">
        <v>1045757319</v>
      </c>
      <c r="F20" s="9">
        <v>503007255.5</v>
      </c>
      <c r="G20" s="9">
        <v>358529788.5</v>
      </c>
      <c r="H20" s="9">
        <v>104080981.31999999</v>
      </c>
      <c r="I20" s="9">
        <v>104080981.31999999</v>
      </c>
      <c r="J20"/>
      <c r="K20"/>
      <c r="L20"/>
    </row>
    <row r="21" spans="1:12" ht="15.75" x14ac:dyDescent="0.25">
      <c r="A21" s="11" t="s">
        <v>451</v>
      </c>
      <c r="B21" s="9">
        <v>6840000000</v>
      </c>
      <c r="C21" s="9">
        <v>0</v>
      </c>
      <c r="D21" s="9">
        <v>0</v>
      </c>
      <c r="E21" s="9">
        <v>6840000000</v>
      </c>
      <c r="F21" s="9">
        <v>859116381</v>
      </c>
      <c r="G21" s="9">
        <v>808447845</v>
      </c>
      <c r="H21" s="9">
        <v>101019939</v>
      </c>
      <c r="I21" s="9">
        <v>92871531</v>
      </c>
      <c r="J21"/>
      <c r="K21"/>
      <c r="L21"/>
    </row>
    <row r="22" spans="1:12" ht="15.75" x14ac:dyDescent="0.25">
      <c r="A22" s="11" t="s">
        <v>428</v>
      </c>
      <c r="B22" s="9">
        <v>208573076</v>
      </c>
      <c r="C22" s="9">
        <v>0</v>
      </c>
      <c r="D22" s="9">
        <v>0</v>
      </c>
      <c r="E22" s="9">
        <v>208573076</v>
      </c>
      <c r="F22" s="9">
        <v>98552838</v>
      </c>
      <c r="G22" s="9">
        <v>47143092</v>
      </c>
      <c r="H22" s="9">
        <v>6335435</v>
      </c>
      <c r="I22" s="9">
        <v>6335435</v>
      </c>
      <c r="J22"/>
      <c r="K22"/>
      <c r="L22"/>
    </row>
    <row r="23" spans="1:12" ht="15.75" x14ac:dyDescent="0.25">
      <c r="A23" s="11" t="s">
        <v>484</v>
      </c>
      <c r="B23" s="9">
        <v>2500000000</v>
      </c>
      <c r="C23" s="9">
        <v>0</v>
      </c>
      <c r="D23" s="9">
        <v>0</v>
      </c>
      <c r="E23" s="9">
        <v>2500000000</v>
      </c>
      <c r="F23" s="9">
        <v>142375701</v>
      </c>
      <c r="G23" s="9">
        <v>142375701</v>
      </c>
      <c r="H23" s="9">
        <v>0</v>
      </c>
      <c r="I23" s="9">
        <v>0</v>
      </c>
      <c r="J23"/>
      <c r="K23"/>
      <c r="L23"/>
    </row>
    <row r="24" spans="1:12" ht="15.75" x14ac:dyDescent="0.25">
      <c r="A24" s="11" t="s">
        <v>455</v>
      </c>
      <c r="B24" s="9">
        <v>4677600000</v>
      </c>
      <c r="C24" s="9">
        <v>757144680</v>
      </c>
      <c r="D24" s="9">
        <v>255650000</v>
      </c>
      <c r="E24" s="9">
        <v>5179094680</v>
      </c>
      <c r="F24" s="9">
        <v>1314639882</v>
      </c>
      <c r="G24" s="9">
        <v>951320265</v>
      </c>
      <c r="H24" s="9">
        <v>117854694</v>
      </c>
      <c r="I24" s="9">
        <v>107930655</v>
      </c>
      <c r="J24"/>
      <c r="K24"/>
      <c r="L24"/>
    </row>
    <row r="25" spans="1:12" ht="15.75" x14ac:dyDescent="0.25">
      <c r="A25" s="11" t="s">
        <v>487</v>
      </c>
      <c r="B25" s="9">
        <v>630000000</v>
      </c>
      <c r="C25" s="9">
        <v>250000000</v>
      </c>
      <c r="D25" s="9">
        <v>241943873.88</v>
      </c>
      <c r="E25" s="9">
        <v>638056126.12</v>
      </c>
      <c r="F25" s="9">
        <v>349713716</v>
      </c>
      <c r="G25" s="9">
        <v>0</v>
      </c>
      <c r="H25" s="9">
        <v>0</v>
      </c>
      <c r="I25" s="9">
        <v>0</v>
      </c>
      <c r="J25"/>
      <c r="K25"/>
      <c r="L25"/>
    </row>
    <row r="26" spans="1:12" ht="15.75" x14ac:dyDescent="0.25">
      <c r="A26" s="11" t="s">
        <v>481</v>
      </c>
      <c r="B26" s="9">
        <v>2229000000</v>
      </c>
      <c r="C26" s="9">
        <v>0</v>
      </c>
      <c r="D26" s="9">
        <v>0</v>
      </c>
      <c r="E26" s="9">
        <v>2229000000</v>
      </c>
      <c r="F26" s="9">
        <v>1451418879.5</v>
      </c>
      <c r="G26" s="9">
        <v>767169474</v>
      </c>
      <c r="H26" s="9">
        <v>151829210</v>
      </c>
      <c r="I26" s="9">
        <v>151829210</v>
      </c>
      <c r="J26"/>
      <c r="K26"/>
      <c r="L26"/>
    </row>
    <row r="27" spans="1:12" ht="15.75" x14ac:dyDescent="0.25">
      <c r="A27" s="11" t="s">
        <v>502</v>
      </c>
      <c r="B27" s="9">
        <v>769192239</v>
      </c>
      <c r="C27" s="9">
        <v>127307150</v>
      </c>
      <c r="D27" s="9">
        <v>200000000</v>
      </c>
      <c r="E27" s="9">
        <v>696499389</v>
      </c>
      <c r="F27" s="9">
        <v>681099549</v>
      </c>
      <c r="G27" s="9">
        <v>75014079</v>
      </c>
      <c r="H27" s="9">
        <v>22968480</v>
      </c>
      <c r="I27" s="9">
        <v>22968480</v>
      </c>
      <c r="J27"/>
      <c r="K27"/>
      <c r="L27"/>
    </row>
    <row r="28" spans="1:12" ht="15.75" x14ac:dyDescent="0.25">
      <c r="A28" s="11" t="s">
        <v>491</v>
      </c>
      <c r="B28" s="9">
        <v>3950000000</v>
      </c>
      <c r="C28" s="9">
        <v>1075799092</v>
      </c>
      <c r="D28" s="9">
        <v>2461600372</v>
      </c>
      <c r="E28" s="9">
        <v>2564198720</v>
      </c>
      <c r="F28" s="9">
        <v>1714474316</v>
      </c>
      <c r="G28" s="9">
        <v>1524820297</v>
      </c>
      <c r="H28" s="9">
        <v>358038870</v>
      </c>
      <c r="I28" s="9">
        <v>326859174</v>
      </c>
      <c r="J28"/>
      <c r="K28"/>
      <c r="L28"/>
    </row>
    <row r="29" spans="1:12" ht="15.75" x14ac:dyDescent="0.25">
      <c r="A29" s="11" t="s">
        <v>447</v>
      </c>
      <c r="B29" s="9">
        <v>12160000000</v>
      </c>
      <c r="C29" s="9">
        <v>0</v>
      </c>
      <c r="D29" s="9">
        <v>300000000</v>
      </c>
      <c r="E29" s="9">
        <v>11860000000</v>
      </c>
      <c r="F29" s="9">
        <v>3033405040</v>
      </c>
      <c r="G29" s="9">
        <v>1955522582</v>
      </c>
      <c r="H29" s="9">
        <v>428837569</v>
      </c>
      <c r="I29" s="9">
        <v>391319256</v>
      </c>
      <c r="J29"/>
      <c r="K29"/>
      <c r="L29"/>
    </row>
    <row r="30" spans="1:12" ht="15.75" x14ac:dyDescent="0.25">
      <c r="A30" s="11" t="s">
        <v>439</v>
      </c>
      <c r="B30" s="9">
        <v>9594449377</v>
      </c>
      <c r="C30" s="9">
        <v>269636937</v>
      </c>
      <c r="D30" s="9">
        <v>4235253322</v>
      </c>
      <c r="E30" s="9">
        <v>5628832992</v>
      </c>
      <c r="F30" s="9">
        <v>3596510031</v>
      </c>
      <c r="G30" s="9">
        <v>2459272077</v>
      </c>
      <c r="H30" s="9">
        <v>210444164</v>
      </c>
      <c r="I30" s="9">
        <v>204356187</v>
      </c>
      <c r="J30"/>
      <c r="K30"/>
      <c r="L30"/>
    </row>
    <row r="31" spans="1:12" ht="15.75" x14ac:dyDescent="0.25">
      <c r="A31" s="11" t="s">
        <v>453</v>
      </c>
      <c r="B31" s="9">
        <v>98409815428</v>
      </c>
      <c r="C31" s="9">
        <v>337300000</v>
      </c>
      <c r="D31" s="9">
        <v>60964383600</v>
      </c>
      <c r="E31" s="9">
        <v>37782731828</v>
      </c>
      <c r="F31" s="9">
        <v>12723654540</v>
      </c>
      <c r="G31" s="9">
        <v>9634764149</v>
      </c>
      <c r="H31" s="9">
        <v>2173259285</v>
      </c>
      <c r="I31" s="9">
        <v>2060156131</v>
      </c>
      <c r="J31"/>
      <c r="K31"/>
      <c r="L31"/>
    </row>
    <row r="32" spans="1:12" ht="15.75" x14ac:dyDescent="0.25">
      <c r="A32" s="11" t="s">
        <v>435</v>
      </c>
      <c r="B32" s="9">
        <v>1010878586</v>
      </c>
      <c r="C32" s="9">
        <v>10289403</v>
      </c>
      <c r="D32" s="9">
        <v>7533180</v>
      </c>
      <c r="E32" s="9">
        <v>1013634809</v>
      </c>
      <c r="F32" s="9">
        <v>617867674</v>
      </c>
      <c r="G32" s="9">
        <v>271746538</v>
      </c>
      <c r="H32" s="9">
        <v>24297191</v>
      </c>
      <c r="I32" s="9">
        <v>22887507</v>
      </c>
      <c r="J32"/>
      <c r="K32"/>
      <c r="L32"/>
    </row>
    <row r="33" spans="1:12" ht="15.75" x14ac:dyDescent="0.25">
      <c r="A33" s="11" t="s">
        <v>443</v>
      </c>
      <c r="B33" s="9">
        <v>2842982639</v>
      </c>
      <c r="C33" s="9">
        <v>30000000</v>
      </c>
      <c r="D33" s="9">
        <v>217139838</v>
      </c>
      <c r="E33" s="9">
        <v>2655842801</v>
      </c>
      <c r="F33" s="9">
        <v>1487869074</v>
      </c>
      <c r="G33" s="9">
        <v>331973142</v>
      </c>
      <c r="H33" s="9">
        <v>72427641</v>
      </c>
      <c r="I33" s="9">
        <v>72427641</v>
      </c>
      <c r="J33"/>
      <c r="K33"/>
      <c r="L33"/>
    </row>
    <row r="34" spans="1:12" ht="15.75" x14ac:dyDescent="0.25">
      <c r="A34" s="11" t="s">
        <v>505</v>
      </c>
      <c r="B34" s="9">
        <v>2044807761</v>
      </c>
      <c r="C34" s="9">
        <v>25269460</v>
      </c>
      <c r="D34" s="9">
        <v>127307150</v>
      </c>
      <c r="E34" s="9">
        <v>1942770071</v>
      </c>
      <c r="F34" s="9">
        <v>965890638</v>
      </c>
      <c r="G34" s="9">
        <v>636277036</v>
      </c>
      <c r="H34" s="9">
        <v>249064266</v>
      </c>
      <c r="I34" s="9">
        <v>230410890</v>
      </c>
      <c r="J34"/>
      <c r="K34"/>
      <c r="L34"/>
    </row>
    <row r="35" spans="1:12" ht="15.75" x14ac:dyDescent="0.25">
      <c r="A35" s="11" t="s">
        <v>490</v>
      </c>
      <c r="B35" s="9">
        <v>7421250000</v>
      </c>
      <c r="C35" s="9">
        <v>2361657590</v>
      </c>
      <c r="D35" s="9">
        <v>4151713716.1199999</v>
      </c>
      <c r="E35" s="9">
        <v>5631193873.8800001</v>
      </c>
      <c r="F35" s="9">
        <v>4478856096.8800001</v>
      </c>
      <c r="G35" s="9">
        <v>2796942199.8800001</v>
      </c>
      <c r="H35" s="9">
        <v>1716047572</v>
      </c>
      <c r="I35" s="9">
        <v>1641750673</v>
      </c>
      <c r="J35"/>
      <c r="K35"/>
      <c r="L35"/>
    </row>
    <row r="36" spans="1:12" ht="15.75" x14ac:dyDescent="0.25">
      <c r="A36" s="11" t="s">
        <v>111</v>
      </c>
      <c r="B36" s="9">
        <v>219000004348</v>
      </c>
      <c r="C36" s="9">
        <v>6188004542</v>
      </c>
      <c r="D36" s="9">
        <v>76820593462</v>
      </c>
      <c r="E36" s="9">
        <v>148367415428</v>
      </c>
      <c r="F36" s="9">
        <v>39441529172.879997</v>
      </c>
      <c r="G36" s="9">
        <v>27309091683.380001</v>
      </c>
      <c r="H36" s="9">
        <v>6747582331.3199997</v>
      </c>
      <c r="I36" s="9">
        <v>6390048303.3199997</v>
      </c>
      <c r="J36"/>
      <c r="K36"/>
      <c r="L36"/>
    </row>
    <row r="37" spans="1:12" ht="15.75" x14ac:dyDescent="0.25">
      <c r="A37" s="63"/>
      <c r="B37" s="63"/>
      <c r="C37" s="63"/>
    </row>
    <row r="38" spans="1:12" ht="15.75" x14ac:dyDescent="0.25">
      <c r="A38" s="63"/>
      <c r="B38" s="63"/>
      <c r="C38" s="63"/>
    </row>
    <row r="39" spans="1:12" ht="15.75" x14ac:dyDescent="0.25">
      <c r="A39" s="63"/>
      <c r="B39" s="63"/>
      <c r="C39" s="63"/>
    </row>
    <row r="40" spans="1:12" ht="15.75" x14ac:dyDescent="0.25">
      <c r="A40" s="63"/>
      <c r="B40" s="63"/>
      <c r="C40" s="63"/>
    </row>
    <row r="41" spans="1:12" ht="15.75" x14ac:dyDescent="0.25">
      <c r="A41" s="63"/>
      <c r="B41" s="63"/>
      <c r="C41" s="63"/>
    </row>
    <row r="42" spans="1:12" ht="15.75" x14ac:dyDescent="0.25">
      <c r="A42" s="63"/>
      <c r="B42" s="63"/>
      <c r="C42" s="63"/>
    </row>
    <row r="43" spans="1:12" x14ac:dyDescent="0.25"/>
    <row r="44" spans="1:12" x14ac:dyDescent="0.25"/>
    <row r="45" spans="1:12" x14ac:dyDescent="0.25"/>
    <row r="46" spans="1:12" x14ac:dyDescent="0.25"/>
    <row r="47" spans="1:12" x14ac:dyDescent="0.25"/>
    <row r="48" spans="1:12" x14ac:dyDescent="0.25"/>
    <row r="49" spans="1:20" x14ac:dyDescent="0.25"/>
    <row r="50" spans="1:20" x14ac:dyDescent="0.25"/>
    <row r="51" spans="1:20" x14ac:dyDescent="0.25"/>
    <row r="52" spans="1:20" ht="15.75" x14ac:dyDescent="0.25">
      <c r="A52" s="73" t="s">
        <v>107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</row>
  </sheetData>
  <mergeCells count="1">
    <mergeCell ref="A52:T52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57"/>
  <sheetViews>
    <sheetView showGridLines="0" workbookViewId="0">
      <pane ySplit="13" topLeftCell="A29" activePane="bottomLeft" state="frozen"/>
      <selection pane="bottomLeft"/>
    </sheetView>
  </sheetViews>
  <sheetFormatPr baseColWidth="10" defaultColWidth="0" defaultRowHeight="15.75" zeroHeight="1" x14ac:dyDescent="0.25"/>
  <cols>
    <col min="1" max="1" width="2.125" customWidth="1"/>
    <col min="2" max="2" width="53.375" customWidth="1"/>
    <col min="3" max="4" width="11" customWidth="1"/>
    <col min="5" max="5" width="7.75" bestFit="1" customWidth="1"/>
    <col min="6" max="6" width="3.875" customWidth="1"/>
    <col min="7" max="7" width="50.625" customWidth="1"/>
    <col min="8" max="8" width="44.125" customWidth="1"/>
    <col min="9" max="11" width="11" customWidth="1"/>
    <col min="12" max="12" width="4.625" customWidth="1"/>
    <col min="13" max="16384" width="11" hidden="1"/>
  </cols>
  <sheetData>
    <row r="1" spans="2:11" x14ac:dyDescent="0.25"/>
    <row r="2" spans="2:11" x14ac:dyDescent="0.25"/>
    <row r="3" spans="2:11" x14ac:dyDescent="0.25"/>
    <row r="4" spans="2:11" x14ac:dyDescent="0.25"/>
    <row r="5" spans="2:11" x14ac:dyDescent="0.25"/>
    <row r="6" spans="2:11" x14ac:dyDescent="0.25"/>
    <row r="7" spans="2:11" x14ac:dyDescent="0.25"/>
    <row r="8" spans="2:11" x14ac:dyDescent="0.25"/>
    <row r="9" spans="2:11" x14ac:dyDescent="0.25"/>
    <row r="10" spans="2:11" x14ac:dyDescent="0.25"/>
    <row r="11" spans="2:11" x14ac:dyDescent="0.25">
      <c r="B11" s="73" t="s">
        <v>398</v>
      </c>
      <c r="C11" s="73"/>
      <c r="D11" s="73"/>
      <c r="E11" s="73"/>
      <c r="G11" s="73" t="s">
        <v>399</v>
      </c>
      <c r="H11" s="73"/>
      <c r="I11" s="73"/>
      <c r="J11" s="73"/>
      <c r="K11" s="73"/>
    </row>
    <row r="12" spans="2:11" ht="5.0999999999999996" customHeight="1" x14ac:dyDescent="0.25"/>
    <row r="13" spans="2:11" x14ac:dyDescent="0.25">
      <c r="B13" s="23" t="s">
        <v>279</v>
      </c>
      <c r="C13" s="23" t="s">
        <v>396</v>
      </c>
      <c r="D13" s="23" t="s">
        <v>102</v>
      </c>
      <c r="E13" s="23" t="s">
        <v>397</v>
      </c>
      <c r="G13" s="23" t="s">
        <v>278</v>
      </c>
      <c r="H13" s="23" t="s">
        <v>279</v>
      </c>
      <c r="I13" s="23" t="s">
        <v>396</v>
      </c>
      <c r="J13" s="23" t="s">
        <v>102</v>
      </c>
      <c r="K13" s="23" t="s">
        <v>397</v>
      </c>
    </row>
    <row r="14" spans="2:11" x14ac:dyDescent="0.25">
      <c r="B14" t="str">
        <f>IF(Validaciones!AC4="","",Validaciones!AC4)</f>
        <v xml:space="preserve"> Actividades De Soporte Realizadas
</v>
      </c>
      <c r="C14">
        <f>IF(Validaciones!AD4="","",Validaciones!AD4)</f>
        <v>8000</v>
      </c>
      <c r="D14">
        <f>IF(Validaciones!AE4="","",Validaciones!AE4)</f>
        <v>2980</v>
      </c>
      <c r="E14" s="56">
        <f>IF(Validaciones!AF4="","",Validaciones!AF4)</f>
        <v>0.3725</v>
      </c>
      <c r="G14" t="str">
        <f>IF(Validaciones!AM4="","",Validaciones!AM4)</f>
        <v>Base de Datos del Diccionario geográfico</v>
      </c>
      <c r="H14" t="str">
        <f>IF(Validaciones!AN4="","",Validaciones!AN4)</f>
        <v>Registros del Diccionario Geográfico revisados</v>
      </c>
      <c r="I14">
        <f>IF(Validaciones!AO4="","",Validaciones!AO4)</f>
        <v>60000</v>
      </c>
      <c r="J14">
        <f>IF(Validaciones!AP4="","",Validaciones!AP4)</f>
        <v>0</v>
      </c>
      <c r="K14" s="56">
        <f>IF(Validaciones!AQ4="","",Validaciones!AQ4)</f>
        <v>0</v>
      </c>
    </row>
    <row r="15" spans="2:11" x14ac:dyDescent="0.25">
      <c r="B15" t="str">
        <f>IF(Validaciones!AC5="","",Validaciones!AC5)</f>
        <v xml:space="preserve"> Hectareas Monitoreadas</v>
      </c>
      <c r="C15">
        <f>IF(Validaciones!AD5="","",Validaciones!AD5)</f>
        <v>6100000</v>
      </c>
      <c r="D15">
        <f>IF(Validaciones!AE5="","",Validaciones!AE5)</f>
        <v>0</v>
      </c>
      <c r="E15" s="56">
        <f>IF(Validaciones!AF5="","",Validaciones!AF5)</f>
        <v>0</v>
      </c>
      <c r="G15" t="str">
        <f>IF(Validaciones!AM5="","",Validaciones!AM5)</f>
        <v>Documentos de estudios técnicos de deslindes y de Territorios Indígenas</v>
      </c>
      <c r="H15" t="str">
        <f>IF(Validaciones!AN5="","",Validaciones!AN5)</f>
        <v>Documentos de estudios técnicos de deslindes y de Territorios Indígenas</v>
      </c>
      <c r="I15">
        <f>IF(Validaciones!AO5="","",Validaciones!AO5)</f>
        <v>158</v>
      </c>
      <c r="J15">
        <f>IF(Validaciones!AP5="","",Validaciones!AP5)</f>
        <v>30</v>
      </c>
      <c r="K15" s="56">
        <f>IF(Validaciones!AQ5="","",Validaciones!AQ5)</f>
        <v>0.18990000000000001</v>
      </c>
    </row>
    <row r="16" spans="2:11" x14ac:dyDescent="0.25">
      <c r="B16" t="str">
        <f>IF(Validaciones!AC6="","",Validaciones!AC6)</f>
        <v>Análisis geomorfológicos realizados</v>
      </c>
      <c r="C16">
        <f>IF(Validaciones!AD6="","",Validaciones!AD6)</f>
        <v>45000</v>
      </c>
      <c r="D16">
        <f>IF(Validaciones!AE6="","",Validaciones!AE6)</f>
        <v>0</v>
      </c>
      <c r="E16" s="56">
        <f>IF(Validaciones!AF6="","",Validaciones!AF6)</f>
        <v>0</v>
      </c>
      <c r="G16" t="str">
        <f>IF(Validaciones!AM6="","",Validaciones!AM6)</f>
        <v>Documentos de estudios técnicos sobre geografía</v>
      </c>
      <c r="H16" t="str">
        <f>IF(Validaciones!AN6="","",Validaciones!AN6)</f>
        <v>Documentos de estudios técnicos sobre geografía elaborados</v>
      </c>
      <c r="I16">
        <f>IF(Validaciones!AO6="","",Validaciones!AO6)</f>
        <v>100</v>
      </c>
      <c r="J16">
        <f>IF(Validaciones!AP6="","",Validaciones!AP6)</f>
        <v>7</v>
      </c>
      <c r="K16" s="56">
        <f>IF(Validaciones!AQ6="","",Validaciones!AQ6)</f>
        <v>7.0000000000000007E-2</v>
      </c>
    </row>
    <row r="17" spans="2:11" x14ac:dyDescent="0.25">
      <c r="B17" t="str">
        <f>IF(Validaciones!AC7="","",Validaciones!AC7)</f>
        <v>Auditorias internas de calidad</v>
      </c>
      <c r="C17">
        <f>IF(Validaciones!AD7="","",Validaciones!AD7)</f>
        <v>1</v>
      </c>
      <c r="D17">
        <f>IF(Validaciones!AE7="","",Validaciones!AE7)</f>
        <v>0</v>
      </c>
      <c r="E17" s="56">
        <f>IF(Validaciones!AF7="","",Validaciones!AF7)</f>
        <v>0</v>
      </c>
      <c r="G17" t="str">
        <f>IF(Validaciones!AM7="","",Validaciones!AM7)</f>
        <v>Documentos de Investigación</v>
      </c>
      <c r="H17" t="str">
        <f>IF(Validaciones!AN7="","",Validaciones!AN7)</f>
        <v>Documentos de Investigación generados</v>
      </c>
      <c r="I17">
        <f>IF(Validaciones!AO7="","",Validaciones!AO7)</f>
        <v>2</v>
      </c>
      <c r="J17">
        <f>IF(Validaciones!AP7="","",Validaciones!AP7)</f>
        <v>0</v>
      </c>
      <c r="K17" s="56">
        <f>IF(Validaciones!AQ7="","",Validaciones!AQ7)</f>
        <v>0</v>
      </c>
    </row>
    <row r="18" spans="2:11" x14ac:dyDescent="0.25">
      <c r="B18" t="str">
        <f>IF(Validaciones!AC8="","",Validaciones!AC8)</f>
        <v>Avaluos comerciales realizados</v>
      </c>
      <c r="C18">
        <f>IF(Validaciones!AD8="","",Validaciones!AD8)</f>
        <v>7055</v>
      </c>
      <c r="D18">
        <f>IF(Validaciones!AE8="","",Validaciones!AE8)</f>
        <v>110</v>
      </c>
      <c r="E18" s="56">
        <f>IF(Validaciones!AF8="","",Validaciones!AF8)</f>
        <v>1.5599999999999999E-2</v>
      </c>
      <c r="G18" t="str">
        <f>IF(Validaciones!AM8="","",Validaciones!AM8)</f>
        <v>Documentos de lineamientos técnicos</v>
      </c>
      <c r="H18" t="str">
        <f>IF(Validaciones!AN8="","",Validaciones!AN8)</f>
        <v>Documentos de lineamientos técnicos realizados</v>
      </c>
      <c r="I18">
        <f>IF(Validaciones!AO8="","",Validaciones!AO8)</f>
        <v>2</v>
      </c>
      <c r="J18">
        <f>IF(Validaciones!AP8="","",Validaciones!AP8)</f>
        <v>0.25</v>
      </c>
      <c r="K18" s="56">
        <f>IF(Validaciones!AQ8="","",Validaciones!AQ8)</f>
        <v>0.25</v>
      </c>
    </row>
    <row r="19" spans="2:11" x14ac:dyDescent="0.25">
      <c r="B19" t="str">
        <f>IF(Validaciones!AC9="","",Validaciones!AC9)</f>
        <v>Contratos De Obra Física Celebrados</v>
      </c>
      <c r="C19">
        <f>IF(Validaciones!AD9="","",Validaciones!AD9)</f>
        <v>2</v>
      </c>
      <c r="D19">
        <f>IF(Validaciones!AE9="","",Validaciones!AE9)</f>
        <v>0</v>
      </c>
      <c r="E19" s="56">
        <f>IF(Validaciones!AF9="","",Validaciones!AF9)</f>
        <v>0</v>
      </c>
      <c r="G19" t="str">
        <f>IF(Validaciones!AM9="","",Validaciones!AM9)</f>
        <v>Documentos de planeación</v>
      </c>
      <c r="H19" t="str">
        <f>IF(Validaciones!AN9="","",Validaciones!AN9)</f>
        <v>Documentos de planeación  con seguimientos realizados</v>
      </c>
      <c r="I19">
        <f>IF(Validaciones!AO9="","",Validaciones!AO9)</f>
        <v>2</v>
      </c>
      <c r="J19">
        <f>IF(Validaciones!AP9="","",Validaciones!AP9)</f>
        <v>0</v>
      </c>
      <c r="K19" s="56">
        <f>IF(Validaciones!AQ9="","",Validaciones!AQ9)</f>
        <v>0</v>
      </c>
    </row>
    <row r="20" spans="2:11" x14ac:dyDescent="0.25">
      <c r="B20" t="str">
        <f>IF(Validaciones!AC10="","",Validaciones!AC10)</f>
        <v>Convenios nuevos o en implementación</v>
      </c>
      <c r="C20">
        <f>IF(Validaciones!AD10="","",Validaciones!AD10)</f>
        <v>10</v>
      </c>
      <c r="D20">
        <f>IF(Validaciones!AE10="","",Validaciones!AE10)</f>
        <v>1</v>
      </c>
      <c r="E20" s="56">
        <f>IF(Validaciones!AF10="","",Validaciones!AF10)</f>
        <v>0.1</v>
      </c>
      <c r="G20" t="str">
        <f>IF(Validaciones!AM10="","",Validaciones!AM10)</f>
        <v>Documentos de planeación</v>
      </c>
      <c r="H20" t="str">
        <f>IF(Validaciones!AN10="","",Validaciones!AN10)</f>
        <v>Documentos de planeación realizados</v>
      </c>
      <c r="I20">
        <f>IF(Validaciones!AO10="","",Validaciones!AO10)</f>
        <v>2</v>
      </c>
      <c r="J20">
        <f>IF(Validaciones!AP10="","",Validaciones!AP10)</f>
        <v>0</v>
      </c>
      <c r="K20" s="56">
        <f>IF(Validaciones!AQ10="","",Validaciones!AQ10)</f>
        <v>0</v>
      </c>
    </row>
    <row r="21" spans="2:11" x14ac:dyDescent="0.25">
      <c r="B21" t="str">
        <f>IF(Validaciones!AC11="","",Validaciones!AC11)</f>
        <v xml:space="preserve">Desarrollos Informáticos Adquiridos O
Actualizados
</v>
      </c>
      <c r="C21">
        <f>IF(Validaciones!AD11="","",Validaciones!AD11)</f>
        <v>5</v>
      </c>
      <c r="D21">
        <f>IF(Validaciones!AE11="","",Validaciones!AE11)</f>
        <v>5</v>
      </c>
      <c r="E21" s="56">
        <f>IF(Validaciones!AF11="","",Validaciones!AF11)</f>
        <v>1</v>
      </c>
      <c r="G21" t="str">
        <f>IF(Validaciones!AM11="","",Validaciones!AM11)</f>
        <v>Documentos metodológicos</v>
      </c>
      <c r="H21" t="str">
        <f>IF(Validaciones!AN11="","",Validaciones!AN11)</f>
        <v>Documentos metodológicos realizados</v>
      </c>
      <c r="I21">
        <f>IF(Validaciones!AO11="","",Validaciones!AO11)</f>
        <v>100</v>
      </c>
      <c r="J21">
        <f>IF(Validaciones!AP11="","",Validaciones!AP11)</f>
        <v>7</v>
      </c>
      <c r="K21" s="56">
        <f>IF(Validaciones!AQ11="","",Validaciones!AQ11)</f>
        <v>7.0000000000000007E-2</v>
      </c>
    </row>
    <row r="22" spans="2:11" x14ac:dyDescent="0.25">
      <c r="B22" t="str">
        <f>IF(Validaciones!AC12="","",Validaciones!AC12)</f>
        <v>Ejercicio de cooperación internacional</v>
      </c>
      <c r="C22">
        <f>IF(Validaciones!AD12="","",Validaciones!AD12)</f>
        <v>30</v>
      </c>
      <c r="D22">
        <f>IF(Validaciones!AE12="","",Validaciones!AE12)</f>
        <v>0</v>
      </c>
      <c r="E22" s="56">
        <f>IF(Validaciones!AF12="","",Validaciones!AF12)</f>
        <v>0</v>
      </c>
      <c r="G22" t="str">
        <f>IF(Validaciones!AM12="","",Validaciones!AM12)</f>
        <v>Documentos normativos</v>
      </c>
      <c r="H22" t="str">
        <f>IF(Validaciones!AN12="","",Validaciones!AN12)</f>
        <v>Documentos normativos elaborados</v>
      </c>
      <c r="I22">
        <f>IF(Validaciones!AO12="","",Validaciones!AO12)</f>
        <v>2</v>
      </c>
      <c r="J22">
        <f>IF(Validaciones!AP12="","",Validaciones!AP12)</f>
        <v>0</v>
      </c>
      <c r="K22" s="56">
        <f>IF(Validaciones!AQ12="","",Validaciones!AQ12)</f>
        <v>0</v>
      </c>
    </row>
    <row r="23" spans="2:11" x14ac:dyDescent="0.25">
      <c r="B23" t="str">
        <f>IF(Validaciones!AC13="","",Validaciones!AC13)</f>
        <v xml:space="preserve">Ejercicios de participación </v>
      </c>
      <c r="C23">
        <f>IF(Validaciones!AD13="","",Validaciones!AD13)</f>
        <v>10</v>
      </c>
      <c r="D23">
        <f>IF(Validaciones!AE13="","",Validaciones!AE13)</f>
        <v>2</v>
      </c>
      <c r="E23" s="56">
        <f>IF(Validaciones!AF13="","",Validaciones!AF13)</f>
        <v>0.2</v>
      </c>
      <c r="G23" t="str">
        <f>IF(Validaciones!AM13="","",Validaciones!AM13)</f>
        <v>Sedes adecuadas</v>
      </c>
      <c r="H23" t="str">
        <f>IF(Validaciones!AN13="","",Validaciones!AN13)</f>
        <v>Sedes adecuadas</v>
      </c>
      <c r="I23">
        <f>IF(Validaciones!AO13="","",Validaciones!AO13)</f>
        <v>2</v>
      </c>
      <c r="J23">
        <f>IF(Validaciones!AP13="","",Validaciones!AP13)</f>
        <v>0</v>
      </c>
      <c r="K23" s="56">
        <f>IF(Validaciones!AQ13="","",Validaciones!AQ13)</f>
        <v>0</v>
      </c>
    </row>
    <row r="24" spans="2:11" x14ac:dyDescent="0.25">
      <c r="B24" t="str">
        <f>IF(Validaciones!AC14="","",Validaciones!AC14)</f>
        <v xml:space="preserve">Eventos Realizados Para La Promoción Y Avance De La Geografía
</v>
      </c>
      <c r="C24">
        <f>IF(Validaciones!AD14="","",Validaciones!AD14)</f>
        <v>22</v>
      </c>
      <c r="D24">
        <f>IF(Validaciones!AE14="","",Validaciones!AE14)</f>
        <v>6</v>
      </c>
      <c r="E24" s="56">
        <f>IF(Validaciones!AF14="","",Validaciones!AF14)</f>
        <v>0.2727</v>
      </c>
      <c r="G24" t="str">
        <f>IF(Validaciones!AM14="","",Validaciones!AM14)</f>
        <v>Sedes ampliadas</v>
      </c>
      <c r="H24" t="str">
        <f>IF(Validaciones!AN14="","",Validaciones!AN14)</f>
        <v>Sedes ampliadas</v>
      </c>
      <c r="I24">
        <f>IF(Validaciones!AO14="","",Validaciones!AO14)</f>
        <v>2</v>
      </c>
      <c r="J24">
        <f>IF(Validaciones!AP14="","",Validaciones!AP14)</f>
        <v>0</v>
      </c>
      <c r="K24" s="56">
        <f>IF(Validaciones!AQ14="","",Validaciones!AQ14)</f>
        <v>0</v>
      </c>
    </row>
    <row r="25" spans="2:11" x14ac:dyDescent="0.25">
      <c r="B25" t="str">
        <f>IF(Validaciones!AC15="","",Validaciones!AC15)</f>
        <v xml:space="preserve">Implementación del sistema de gestión </v>
      </c>
      <c r="C25">
        <f>IF(Validaciones!AD15="","",Validaciones!AD15)</f>
        <v>0.25</v>
      </c>
      <c r="D25">
        <f>IF(Validaciones!AE15="","",Validaciones!AE15)</f>
        <v>0.03</v>
      </c>
      <c r="E25" s="56">
        <f>IF(Validaciones!AF15="","",Validaciones!AF15)</f>
        <v>0.12</v>
      </c>
      <c r="G25" t="str">
        <f>IF(Validaciones!AM15="","",Validaciones!AM15)</f>
        <v>Sedes mantenidas</v>
      </c>
      <c r="H25" t="str">
        <f>IF(Validaciones!AN15="","",Validaciones!AN15)</f>
        <v>Sedes mantenidas</v>
      </c>
      <c r="I25">
        <f>IF(Validaciones!AO15="","",Validaciones!AO15)</f>
        <v>22</v>
      </c>
      <c r="J25">
        <f>IF(Validaciones!AP15="","",Validaciones!AP15)</f>
        <v>9</v>
      </c>
      <c r="K25" s="56">
        <f>IF(Validaciones!AQ15="","",Validaciones!AQ15)</f>
        <v>0.40909090909090912</v>
      </c>
    </row>
    <row r="26" spans="2:11" x14ac:dyDescent="0.25">
      <c r="B26" t="str">
        <f>IF(Validaciones!AC16="","",Validaciones!AC16)</f>
        <v xml:space="preserve">Obras vigiladas a través de interventoría
</v>
      </c>
      <c r="C26">
        <f>IF(Validaciones!AD16="","",Validaciones!AD16)</f>
        <v>2</v>
      </c>
      <c r="D26">
        <f>IF(Validaciones!AE16="","",Validaciones!AE16)</f>
        <v>0</v>
      </c>
      <c r="E26" s="56">
        <f>IF(Validaciones!AF16="","",Validaciones!AF16)</f>
        <v>0</v>
      </c>
      <c r="G26" t="str">
        <f>IF(Validaciones!AM16="","",Validaciones!AM16)</f>
        <v>Servicio de análisis químicos, físicos, mineralógicos y biológicos de suelos</v>
      </c>
      <c r="H26" t="str">
        <f>IF(Validaciones!AN16="","",Validaciones!AN16)</f>
        <v>Pruebas químicas, físicas, mineralógicas y biológicas de suelos realizadas</v>
      </c>
      <c r="I26">
        <f>IF(Validaciones!AO16="","",Validaciones!AO16)</f>
        <v>120000</v>
      </c>
      <c r="J26">
        <f>IF(Validaciones!AP16="","",Validaciones!AP16)</f>
        <v>2241</v>
      </c>
      <c r="K26" s="56">
        <f>IF(Validaciones!AQ16="","",Validaciones!AQ16)</f>
        <v>1.8675000000000001E-2</v>
      </c>
    </row>
    <row r="27" spans="2:11" x14ac:dyDescent="0.25">
      <c r="B27" t="str">
        <f>IF(Validaciones!AC17="","",Validaciones!AC17)</f>
        <v xml:space="preserve">Porcentaje de avance en la implementación de la estrategia de comunicaciones </v>
      </c>
      <c r="C27">
        <f>IF(Validaciones!AD17="","",Validaciones!AD17)</f>
        <v>1</v>
      </c>
      <c r="D27">
        <f>IF(Validaciones!AE17="","",Validaciones!AE17)</f>
        <v>0.16250000000000001</v>
      </c>
      <c r="E27" s="56">
        <f>IF(Validaciones!AF17="","",Validaciones!AF17)</f>
        <v>0.16250000000000001</v>
      </c>
      <c r="G27" t="str">
        <f>IF(Validaciones!AM17="","",Validaciones!AM17)</f>
        <v>Servicio de apoyo técnico a las solicitudes recibidas por la cancillería en temas fronterizos</v>
      </c>
      <c r="H27" t="str">
        <f>IF(Validaciones!AN17="","",Validaciones!AN17)</f>
        <v>Solicitudes recibidas a través de la cancillería atendidas</v>
      </c>
      <c r="I27">
        <f>IF(Validaciones!AO17="","",Validaciones!AO17)</f>
        <v>28</v>
      </c>
      <c r="J27">
        <f>IF(Validaciones!AP17="","",Validaciones!AP17)</f>
        <v>6</v>
      </c>
      <c r="K27" s="56">
        <f>IF(Validaciones!AQ17="","",Validaciones!AQ17)</f>
        <v>0.21429999999999999</v>
      </c>
    </row>
    <row r="28" spans="2:11" x14ac:dyDescent="0.25">
      <c r="B28" t="str">
        <f>IF(Validaciones!AC18="","",Validaciones!AC18)</f>
        <v xml:space="preserve">Porcentaje De Avance En La Realización 
E Implementación Del Sistema De Información
Geográfica Para La Consulta De Magna-sirgas
</v>
      </c>
      <c r="C28">
        <f>IF(Validaciones!AD18="","",Validaciones!AD18)</f>
        <v>25</v>
      </c>
      <c r="D28">
        <f>IF(Validaciones!AE18="","",Validaciones!AE18)</f>
        <v>0.17499999999999999</v>
      </c>
      <c r="E28" s="56">
        <f>IF(Validaciones!AF18="","",Validaciones!AF18)</f>
        <v>0.7</v>
      </c>
      <c r="G28" t="str">
        <f>IF(Validaciones!AM18="","",Validaciones!AM18)</f>
        <v>Servicio de asistencia técnica para la gestión de los recursos geográficos</v>
      </c>
      <c r="H28" t="str">
        <f>IF(Validaciones!AN18="","",Validaciones!AN18)</f>
        <v>Entidades Asistidas</v>
      </c>
      <c r="I28">
        <f>IF(Validaciones!AO18="","",Validaciones!AO18)</f>
        <v>11</v>
      </c>
      <c r="J28">
        <f>IF(Validaciones!AP18="","",Validaciones!AP18)</f>
        <v>1</v>
      </c>
      <c r="K28" s="56">
        <f>IF(Validaciones!AQ18="","",Validaciones!AQ18)</f>
        <v>9.0909090909090912E-2</v>
      </c>
    </row>
    <row r="29" spans="2:11" x14ac:dyDescent="0.25">
      <c r="B29" t="str">
        <f>IF(Validaciones!AC19="","",Validaciones!AC19)</f>
        <v xml:space="preserve">Porcentaje De Avance En La
Implementación De Sistemas De Calidad De La
Gestión
</v>
      </c>
      <c r="C29">
        <f>IF(Validaciones!AD19="","",Validaciones!AD19)</f>
        <v>0.9</v>
      </c>
      <c r="D29">
        <f>IF(Validaciones!AE19="","",Validaciones!AE19)</f>
        <v>0.1</v>
      </c>
      <c r="E29" s="56">
        <f>IF(Validaciones!AF19="","",Validaciones!AF19)</f>
        <v>0.11111111111111112</v>
      </c>
      <c r="G29" t="str">
        <f>IF(Validaciones!AM19="","",Validaciones!AM19)</f>
        <v>Servicio de avalúos</v>
      </c>
      <c r="H29" t="str">
        <f>IF(Validaciones!AN19="","",Validaciones!AN19)</f>
        <v>Avalúos realizados</v>
      </c>
      <c r="I29">
        <f>IF(Validaciones!AO19="","",Validaciones!AO19)</f>
        <v>8078</v>
      </c>
      <c r="J29">
        <f>IF(Validaciones!AP19="","",Validaciones!AP19)</f>
        <v>110</v>
      </c>
      <c r="K29" s="56">
        <f>IF(Validaciones!AQ19="","",Validaciones!AQ19)</f>
        <v>1.3599999999999999E-2</v>
      </c>
    </row>
    <row r="30" spans="2:11" x14ac:dyDescent="0.25">
      <c r="B30" t="str">
        <f>IF(Validaciones!AC20="","",Validaciones!AC20)</f>
        <v xml:space="preserve">Porcentaje de encuestas con calificación
satisfactoria
</v>
      </c>
      <c r="C30">
        <f>IF(Validaciones!AD20="","",Validaciones!AD20)</f>
        <v>0.9</v>
      </c>
      <c r="D30">
        <f>IF(Validaciones!AE20="","",Validaciones!AE20)</f>
        <v>0</v>
      </c>
      <c r="E30" s="56">
        <f>IF(Validaciones!AF20="","",Validaciones!AF20)</f>
        <v>0</v>
      </c>
      <c r="G30" t="str">
        <f>IF(Validaciones!AM20="","",Validaciones!AM20)</f>
        <v>Servicio de Educación informal para la gestión Administrativa</v>
      </c>
      <c r="H30" t="str">
        <f>IF(Validaciones!AN20="","",Validaciones!AN20)</f>
        <v>Personas capacitadas</v>
      </c>
      <c r="I30">
        <f>IF(Validaciones!AO20="","",Validaciones!AO20)</f>
        <v>677</v>
      </c>
      <c r="J30">
        <f>IF(Validaciones!AP20="","",Validaciones!AP20)</f>
        <v>0</v>
      </c>
      <c r="K30" s="56">
        <f>IF(Validaciones!AQ20="","",Validaciones!AQ20)</f>
        <v>0</v>
      </c>
    </row>
    <row r="31" spans="2:11" x14ac:dyDescent="0.25">
      <c r="B31" t="str">
        <f>IF(Validaciones!AC21="","",Validaciones!AC21)</f>
        <v xml:space="preserve">Porcentaje De Solicitudes Atendidas Para 
El Apoyo De Los Procesos De Ordenamiento
Territorial Planificación Integral Del Desarrollo
</v>
      </c>
      <c r="C31">
        <f>IF(Validaciones!AD21="","",Validaciones!AD21)</f>
        <v>1</v>
      </c>
      <c r="D31">
        <f>IF(Validaciones!AE21="","",Validaciones!AE21)</f>
        <v>0.2</v>
      </c>
      <c r="E31" s="56">
        <f>IF(Validaciones!AF21="","",Validaciones!AF21)</f>
        <v>0.2</v>
      </c>
      <c r="G31" t="str">
        <f>IF(Validaciones!AM21="","",Validaciones!AM21)</f>
        <v>Servicio de Gestión del conocimiento e Innovación Geográfica</v>
      </c>
      <c r="H31" t="str">
        <f>IF(Validaciones!AN21="","",Validaciones!AN21)</f>
        <v>Modelos de gestión Implementados</v>
      </c>
      <c r="I31">
        <f>IF(Validaciones!AO21="","",Validaciones!AO21)</f>
        <v>1</v>
      </c>
      <c r="J31">
        <f>IF(Validaciones!AP21="","",Validaciones!AP21)</f>
        <v>0.2</v>
      </c>
      <c r="K31" s="56">
        <f>IF(Validaciones!AQ21="","",Validaciones!AQ21)</f>
        <v>0.2</v>
      </c>
    </row>
    <row r="32" spans="2:11" x14ac:dyDescent="0.25">
      <c r="B32" t="str">
        <f>IF(Validaciones!AC22="","",Validaciones!AC22)</f>
        <v>Rendiciones de cuentas realizadas</v>
      </c>
      <c r="C32">
        <f>IF(Validaciones!AD22="","",Validaciones!AD22)</f>
        <v>2</v>
      </c>
      <c r="D32">
        <f>IF(Validaciones!AE22="","",Validaciones!AE22)</f>
        <v>0</v>
      </c>
      <c r="E32" s="56">
        <f>IF(Validaciones!AF22="","",Validaciones!AF22)</f>
        <v>0</v>
      </c>
      <c r="G32" t="str">
        <f>IF(Validaciones!AM22="","",Validaciones!AM22)</f>
        <v>Servicio de Gestión Documental</v>
      </c>
      <c r="H32" t="str">
        <f>IF(Validaciones!AN22="","",Validaciones!AN22)</f>
        <v>Sistema de gestión documental implementado</v>
      </c>
      <c r="I32">
        <f>IF(Validaciones!AO22="","",Validaciones!AO22)</f>
        <v>1</v>
      </c>
      <c r="J32">
        <f>IF(Validaciones!AP22="","",Validaciones!AP22)</f>
        <v>0.09</v>
      </c>
      <c r="K32" s="56">
        <f>IF(Validaciones!AQ22="","",Validaciones!AQ22)</f>
        <v>0.09</v>
      </c>
    </row>
    <row r="33" spans="2:11" x14ac:dyDescent="0.25">
      <c r="B33" t="str">
        <f>IF(Validaciones!AC23="","",Validaciones!AC23)</f>
        <v xml:space="preserve">Sistemas De Información Actualizados
</v>
      </c>
      <c r="C33">
        <f>IF(Validaciones!AD23="","",Validaciones!AD23)</f>
        <v>1</v>
      </c>
      <c r="D33">
        <f>IF(Validaciones!AE23="","",Validaciones!AE23)</f>
        <v>0.3</v>
      </c>
      <c r="E33" s="56">
        <f>IF(Validaciones!AF23="","",Validaciones!AF23)</f>
        <v>0.3</v>
      </c>
      <c r="G33" t="str">
        <f>IF(Validaciones!AM23="","",Validaciones!AM23)</f>
        <v>Servicio de Implementación Sistemas de Gestión</v>
      </c>
      <c r="H33" t="str">
        <f>IF(Validaciones!AN23="","",Validaciones!AN23)</f>
        <v>Sistema de Gestión implementado</v>
      </c>
      <c r="I33">
        <f>IF(Validaciones!AO23="","",Validaciones!AO23)</f>
        <v>1</v>
      </c>
      <c r="J33">
        <f>IF(Validaciones!AP23="","",Validaciones!AP23)</f>
        <v>0</v>
      </c>
      <c r="K33" s="56">
        <f>IF(Validaciones!AQ23="","",Validaciones!AQ23)</f>
        <v>0</v>
      </c>
    </row>
    <row r="34" spans="2:11" x14ac:dyDescent="0.25">
      <c r="B34" t="str">
        <f>IF(Validaciones!AC24="","",Validaciones!AC24)</f>
        <v>Talleres o actividades de capacitación realizados</v>
      </c>
      <c r="C34">
        <f>IF(Validaciones!AD24="","",Validaciones!AD24)</f>
        <v>20</v>
      </c>
      <c r="D34">
        <f>IF(Validaciones!AE24="","",Validaciones!AE24)</f>
        <v>0</v>
      </c>
      <c r="E34" s="56">
        <f>IF(Validaciones!AF24="","",Validaciones!AF24)</f>
        <v>0</v>
      </c>
      <c r="G34" t="str">
        <f>IF(Validaciones!AM24="","",Validaciones!AM24)</f>
        <v>Servicio de Información agrológica</v>
      </c>
      <c r="H34" t="str">
        <f>IF(Validaciones!AN24="","",Validaciones!AN24)</f>
        <v>Sistema de información agrologica actualizado</v>
      </c>
      <c r="I34">
        <f>IF(Validaciones!AO24="","",Validaciones!AO24)</f>
        <v>3050000</v>
      </c>
      <c r="J34">
        <f>IF(Validaciones!AP24="","",Validaciones!AP24)</f>
        <v>590400</v>
      </c>
      <c r="K34" s="56">
        <f>IF(Validaciones!AQ24="","",Validaciones!AQ24)</f>
        <v>0.19357377049180327</v>
      </c>
    </row>
    <row r="35" spans="2:11" x14ac:dyDescent="0.25">
      <c r="B35" t="str">
        <f>IF(Validaciones!AC25="","",Validaciones!AC25)</f>
        <v xml:space="preserve">Visitas De Evaluación Y Seguimiento
Realizadas
</v>
      </c>
      <c r="C35">
        <f>IF(Validaciones!AD25="","",Validaciones!AD25)</f>
        <v>22</v>
      </c>
      <c r="D35">
        <f>IF(Validaciones!AE25="","",Validaciones!AE25)</f>
        <v>9</v>
      </c>
      <c r="E35" s="56">
        <f>IF(Validaciones!AF25="","",Validaciones!AF25)</f>
        <v>0.40909090909090912</v>
      </c>
      <c r="G35" t="str">
        <f>IF(Validaciones!AM25="","",Validaciones!AM25)</f>
        <v>Servicio de información Cartográfica actualizado</v>
      </c>
      <c r="H35" t="str">
        <f>IF(Validaciones!AN25="","",Validaciones!AN25)</f>
        <v>Cartografía escalas Grandes generada (1:1.000, 1:2,000, 1:5,000)</v>
      </c>
      <c r="I35">
        <f>IF(Validaciones!AO25="","",Validaciones!AO25)</f>
        <v>283000</v>
      </c>
      <c r="J35">
        <f>IF(Validaciones!AP25="","",Validaciones!AP25)</f>
        <v>0</v>
      </c>
      <c r="K35" s="56">
        <f>IF(Validaciones!AQ25="","",Validaciones!AQ25)</f>
        <v>0</v>
      </c>
    </row>
    <row r="36" spans="2:11" x14ac:dyDescent="0.25">
      <c r="E36" s="56"/>
      <c r="G36" t="str">
        <f>IF(Validaciones!AM26="","",Validaciones!AM26)</f>
        <v>Servicio de información Cartográfica actualizado</v>
      </c>
      <c r="H36" t="str">
        <f>IF(Validaciones!AN26="","",Validaciones!AN26)</f>
        <v>Cartografía escalas Medianas generada (1:10,000, 1:25,000)</v>
      </c>
      <c r="I36">
        <f>IF(Validaciones!AO26="","",Validaciones!AO26)</f>
        <v>5000000</v>
      </c>
      <c r="J36">
        <f>IF(Validaciones!AP26="","",Validaciones!AP26)</f>
        <v>101437.34</v>
      </c>
      <c r="K36" s="56">
        <f>IF(Validaciones!AQ26="","",Validaciones!AQ26)</f>
        <v>2.0299999999999999E-2</v>
      </c>
    </row>
    <row r="37" spans="2:11" x14ac:dyDescent="0.25">
      <c r="E37" s="56"/>
      <c r="G37" t="str">
        <f>IF(Validaciones!AM27="","",Validaciones!AM27)</f>
        <v>Servicio de información Cartográfica actualizado</v>
      </c>
      <c r="H37" t="str">
        <f>IF(Validaciones!AN27="","",Validaciones!AN27)</f>
        <v>Imágenes incorporadas al Banco Nacional de imágenes</v>
      </c>
      <c r="I37">
        <f>IF(Validaciones!AO27="","",Validaciones!AO27)</f>
        <v>5000000</v>
      </c>
      <c r="J37">
        <f>IF(Validaciones!AP27="","",Validaciones!AP27)</f>
        <v>244705.47</v>
      </c>
      <c r="K37" s="56">
        <f>IF(Validaciones!AQ27="","",Validaciones!AQ27)</f>
        <v>4.8899999999999999E-2</v>
      </c>
    </row>
    <row r="38" spans="2:11" x14ac:dyDescent="0.25">
      <c r="E38" s="56"/>
      <c r="G38" t="str">
        <f>IF(Validaciones!AM28="","",Validaciones!AM28)</f>
        <v>Servicio de información Cartográfica actualizado</v>
      </c>
      <c r="H38" t="str">
        <f>IF(Validaciones!AN28="","",Validaciones!AN28)</f>
        <v>Sistemas de Información actualizados</v>
      </c>
      <c r="I38">
        <f>IF(Validaciones!AO28="","",Validaciones!AO28)</f>
        <v>1</v>
      </c>
      <c r="J38">
        <f>IF(Validaciones!AP28="","",Validaciones!AP28)</f>
        <v>0</v>
      </c>
      <c r="K38" s="56">
        <f>IF(Validaciones!AQ28="","",Validaciones!AQ28)</f>
        <v>0</v>
      </c>
    </row>
    <row r="39" spans="2:11" x14ac:dyDescent="0.25">
      <c r="G39" t="str">
        <f>IF(Validaciones!AM29="","",Validaciones!AM29)</f>
        <v>Servicio de Información Catastral</v>
      </c>
      <c r="H39" t="str">
        <f>IF(Validaciones!AN29="","",Validaciones!AN29)</f>
        <v>Mutaciones realizadas</v>
      </c>
      <c r="I39">
        <f>IF(Validaciones!AO29="","",Validaciones!AO29)</f>
        <v>1000684</v>
      </c>
      <c r="J39">
        <f>IF(Validaciones!AP29="","",Validaciones!AP29)</f>
        <v>133742</v>
      </c>
      <c r="K39" s="56">
        <f>IF(Validaciones!AQ29="","",Validaciones!AQ29)</f>
        <v>0.1336</v>
      </c>
    </row>
    <row r="40" spans="2:11" x14ac:dyDescent="0.25">
      <c r="G40" t="str">
        <f>IF(Validaciones!AM30="","",Validaciones!AM30)</f>
        <v>Servicio de Información Catastral</v>
      </c>
      <c r="H40" t="str">
        <f>IF(Validaciones!AN30="","",Validaciones!AN30)</f>
        <v>Nuevas prácticas incorporadas</v>
      </c>
      <c r="I40">
        <f>IF(Validaciones!AO30="","",Validaciones!AO30)</f>
        <v>2</v>
      </c>
      <c r="J40">
        <f>IF(Validaciones!AP30="","",Validaciones!AP30)</f>
        <v>2</v>
      </c>
      <c r="K40" s="56">
        <f>IF(Validaciones!AQ30="","",Validaciones!AQ30)</f>
        <v>0.4</v>
      </c>
    </row>
    <row r="41" spans="2:11" x14ac:dyDescent="0.25">
      <c r="G41" t="str">
        <f>IF(Validaciones!AM31="","",Validaciones!AM31)</f>
        <v>Servicio de Información Catastral</v>
      </c>
      <c r="H41" t="str">
        <f>IF(Validaciones!AN31="","",Validaciones!AN31)</f>
        <v>Predios actualizados catastralmente</v>
      </c>
      <c r="I41">
        <f>IF(Validaciones!AO31="","",Validaciones!AO31)</f>
        <v>14037</v>
      </c>
      <c r="J41">
        <f>IF(Validaciones!AP31="","",Validaciones!AP31)</f>
        <v>0</v>
      </c>
      <c r="K41" s="56">
        <f>IF(Validaciones!AQ31="","",Validaciones!AQ31)</f>
        <v>0</v>
      </c>
    </row>
    <row r="42" spans="2:11" x14ac:dyDescent="0.25">
      <c r="G42" t="str">
        <f>IF(Validaciones!AM32="","",Validaciones!AM32)</f>
        <v>Servicio de Información Catastral</v>
      </c>
      <c r="H42" t="str">
        <f>IF(Validaciones!AN32="","",Validaciones!AN32)</f>
        <v>Sistema de Información predial actualizado</v>
      </c>
      <c r="I42">
        <f>IF(Validaciones!AO32="","",Validaciones!AO32)</f>
        <v>1</v>
      </c>
      <c r="J42">
        <f>IF(Validaciones!AP32="","",Validaciones!AP32)</f>
        <v>0.3</v>
      </c>
      <c r="K42" s="56">
        <f>IF(Validaciones!AQ32="","",Validaciones!AQ32)</f>
        <v>0.3</v>
      </c>
    </row>
    <row r="43" spans="2:11" x14ac:dyDescent="0.25">
      <c r="G43" t="str">
        <f>IF(Validaciones!AM33="","",Validaciones!AM33)</f>
        <v>Servicio de Información Catastral</v>
      </c>
      <c r="H43" t="str">
        <f>IF(Validaciones!AN33="","",Validaciones!AN33)</f>
        <v>Solicitudes Atendidas</v>
      </c>
      <c r="I43">
        <f>IF(Validaciones!AO33="","",Validaciones!AO33)</f>
        <v>1</v>
      </c>
      <c r="J43">
        <f>IF(Validaciones!AP33="","",Validaciones!AP33)</f>
        <v>545</v>
      </c>
      <c r="K43" s="56">
        <f>IF(Validaciones!AQ33="","",Validaciones!AQ33)</f>
        <v>0.155</v>
      </c>
    </row>
    <row r="44" spans="2:11" x14ac:dyDescent="0.25">
      <c r="G44" t="str">
        <f>IF(Validaciones!AM34="","",Validaciones!AM34)</f>
        <v xml:space="preserve">Servicio de información geográfica, geodésica y cartográfica </v>
      </c>
      <c r="H44" t="str">
        <f>IF(Validaciones!AN34="","",Validaciones!AN34)</f>
        <v>Datos publicados de información geográfica, geodésica y cartográfica</v>
      </c>
      <c r="I44">
        <f>IF(Validaciones!AO34="","",Validaciones!AO34)</f>
        <v>200</v>
      </c>
      <c r="J44">
        <f>IF(Validaciones!AP34="","",Validaciones!AP34)</f>
        <v>0</v>
      </c>
      <c r="K44" s="56">
        <f>IF(Validaciones!AQ34="","",Validaciones!AQ34)</f>
        <v>0</v>
      </c>
    </row>
    <row r="45" spans="2:11" x14ac:dyDescent="0.25">
      <c r="G45" t="str">
        <f>IF(Validaciones!AM35="","",Validaciones!AM35)</f>
        <v>Servicios de Información Geodésica actualizado</v>
      </c>
      <c r="H45" t="str">
        <f>IF(Validaciones!AN35="","",Validaciones!AN35)</f>
        <v>Datos altimétricos generados</v>
      </c>
      <c r="I45">
        <f>IF(Validaciones!AO35="","",Validaciones!AO35)</f>
        <v>32</v>
      </c>
      <c r="J45">
        <f>IF(Validaciones!AP35="","",Validaciones!AP35)</f>
        <v>0</v>
      </c>
      <c r="K45" s="56">
        <f>IF(Validaciones!AQ35="","",Validaciones!AQ35)</f>
        <v>0</v>
      </c>
    </row>
    <row r="46" spans="2:11" x14ac:dyDescent="0.25">
      <c r="G46" t="str">
        <f>IF(Validaciones!AM36="","",Validaciones!AM36)</f>
        <v>Servicios de Información Geodésica actualizado</v>
      </c>
      <c r="H46" t="str">
        <f>IF(Validaciones!AN36="","",Validaciones!AN36)</f>
        <v>Datos Rinex de las estaciones permanentes generados</v>
      </c>
      <c r="I46">
        <f>IF(Validaciones!AO36="","",Validaciones!AO36)</f>
        <v>12960</v>
      </c>
      <c r="J46">
        <f>IF(Validaciones!AP36="","",Validaciones!AP36)</f>
        <v>1647</v>
      </c>
      <c r="K46" s="56">
        <f>IF(Validaciones!AQ36="","",Validaciones!AQ36)</f>
        <v>0.12709999999999999</v>
      </c>
    </row>
    <row r="47" spans="2:11" x14ac:dyDescent="0.25">
      <c r="G47" t="str">
        <f>IF(Validaciones!AM37="","",Validaciones!AM37)</f>
        <v>Servicios de Información Geodésica actualizado</v>
      </c>
      <c r="H47" t="str">
        <f>IF(Validaciones!AN37="","",Validaciones!AN37)</f>
        <v>Puntos Geodésicos Materializados</v>
      </c>
      <c r="I47">
        <f>IF(Validaciones!AO37="","",Validaciones!AO37)</f>
        <v>52</v>
      </c>
      <c r="J47">
        <f>IF(Validaciones!AP37="","",Validaciones!AP37)</f>
        <v>0</v>
      </c>
      <c r="K47" s="56">
        <f>IF(Validaciones!AQ37="","",Validaciones!AQ37)</f>
        <v>0</v>
      </c>
    </row>
    <row r="48" spans="2:11" x14ac:dyDescent="0.25">
      <c r="G48" t="str">
        <f>IF(Validaciones!AM38="","",Validaciones!AM38)</f>
        <v>Servicios de Información Geodésica actualizado</v>
      </c>
      <c r="H48" t="str">
        <f>IF(Validaciones!AN38="","",Validaciones!AN38)</f>
        <v>Sistemas de Información actualizados</v>
      </c>
      <c r="I48">
        <f>IF(Validaciones!AO38="","",Validaciones!AO38)</f>
        <v>1</v>
      </c>
      <c r="J48">
        <f>IF(Validaciones!AP38="","",Validaciones!AP38)</f>
        <v>0</v>
      </c>
      <c r="K48" s="56">
        <f>IF(Validaciones!AQ38="","",Validaciones!AQ38)</f>
        <v>0</v>
      </c>
    </row>
    <row r="49" spans="1:18" x14ac:dyDescent="0.25">
      <c r="G49" t="str">
        <f>IF(Validaciones!AM39="","",Validaciones!AM39)</f>
        <v>Servicios de Información Geodésica actualizado</v>
      </c>
      <c r="H49" t="str">
        <f>IF(Validaciones!AN39="","",Validaciones!AN39)</f>
        <v>Valores geomagnéticos generados</v>
      </c>
      <c r="I49">
        <f>IF(Validaciones!AO39="","",Validaciones!AO39)</f>
        <v>20</v>
      </c>
      <c r="J49">
        <f>IF(Validaciones!AP39="","",Validaciones!AP39)</f>
        <v>0</v>
      </c>
      <c r="K49" s="56">
        <f>IF(Validaciones!AQ39="","",Validaciones!AQ39)</f>
        <v>0</v>
      </c>
    </row>
    <row r="50" spans="1:18" x14ac:dyDescent="0.25">
      <c r="G50" t="str">
        <f>IF(Validaciones!AM40="","",Validaciones!AM40)</f>
        <v>Servicios de Información Geodésica actualizado</v>
      </c>
      <c r="H50" t="str">
        <f>IF(Validaciones!AN40="","",Validaciones!AN40)</f>
        <v>Valores gravimétricos generados</v>
      </c>
      <c r="I50">
        <f>IF(Validaciones!AO40="","",Validaciones!AO40)</f>
        <v>20</v>
      </c>
      <c r="J50">
        <f>IF(Validaciones!AP40="","",Validaciones!AP40)</f>
        <v>0</v>
      </c>
      <c r="K50" s="56">
        <f>IF(Validaciones!AQ40="","",Validaciones!AQ40)</f>
        <v>0</v>
      </c>
    </row>
    <row r="51" spans="1:18" x14ac:dyDescent="0.25">
      <c r="G51" t="str">
        <f>IF(Validaciones!AM41="","",Validaciones!AM41)</f>
        <v xml:space="preserve">Servicios de Información Geográfica, geodésica y cartográfica </v>
      </c>
      <c r="H51" t="str">
        <f>IF(Validaciones!AN41="","",Validaciones!AN41)</f>
        <v xml:space="preserve">Datos publicados de información geográfica, geodésica y cartográfica </v>
      </c>
      <c r="I51">
        <f>IF(Validaciones!AO41="","",Validaciones!AO41)</f>
        <v>5012960</v>
      </c>
      <c r="J51">
        <f>IF(Validaciones!AP41="","",Validaciones!AP41)</f>
        <v>1647</v>
      </c>
      <c r="K51" s="56">
        <f>IF(Validaciones!AQ41="","",Validaciones!AQ41)</f>
        <v>2.9999999999999997E-4</v>
      </c>
    </row>
    <row r="52" spans="1:18" x14ac:dyDescent="0.25">
      <c r="G52" t="str">
        <f>IF(Validaciones!AM42="","",Validaciones!AM42)</f>
        <v>Servicios de información implementados</v>
      </c>
      <c r="H52" t="str">
        <f>IF(Validaciones!AN42="","",Validaciones!AN42)</f>
        <v>Sistemas de información implementados</v>
      </c>
      <c r="I52">
        <f>IF(Validaciones!AO42="","",Validaciones!AO42)</f>
        <v>1</v>
      </c>
      <c r="J52">
        <f>IF(Validaciones!AP42="","",Validaciones!AP42)</f>
        <v>0</v>
      </c>
      <c r="K52" s="56">
        <f>IF(Validaciones!AQ42="","",Validaciones!AQ42)</f>
        <v>0</v>
      </c>
    </row>
    <row r="53" spans="1:18" x14ac:dyDescent="0.25">
      <c r="G53" t="str">
        <f>IF(Validaciones!AM43="","",Validaciones!AM43)</f>
        <v>Servicios de información implementados</v>
      </c>
      <c r="H53" t="str">
        <f>IF(Validaciones!AN43="","",Validaciones!AN43)</f>
        <v>Sistemas de información implementados</v>
      </c>
      <c r="I53">
        <f>IF(Validaciones!AO43="","",Validaciones!AO43)</f>
        <v>3</v>
      </c>
      <c r="J53">
        <f>IF(Validaciones!AP43="","",Validaciones!AP43)</f>
        <v>0.17</v>
      </c>
      <c r="K53" s="56">
        <f>IF(Validaciones!AQ43="","",Validaciones!AQ43)</f>
        <v>0.17330000000000001</v>
      </c>
    </row>
    <row r="54" spans="1:18" x14ac:dyDescent="0.25">
      <c r="G54" t="str">
        <f>IF(Validaciones!AM44="","",Validaciones!AM44)</f>
        <v>Servicios tecnológicos</v>
      </c>
      <c r="H54" t="str">
        <f>IF(Validaciones!AN44="","",Validaciones!AN44)</f>
        <v>índice de capacidad en la prestación de servicios de tecnología.</v>
      </c>
      <c r="I54">
        <f>IF(Validaciones!AO44="","",Validaciones!AO44)</f>
        <v>0.9</v>
      </c>
      <c r="J54">
        <f>IF(Validaciones!AP44="","",Validaciones!AP44)</f>
        <v>0.495</v>
      </c>
      <c r="K54" s="56">
        <f>IF(Validaciones!AQ44="","",Validaciones!AQ44)</f>
        <v>0.54999999999999993</v>
      </c>
    </row>
    <row r="55" spans="1:18" x14ac:dyDescent="0.25"/>
    <row r="56" spans="1:18" x14ac:dyDescent="0.25"/>
    <row r="57" spans="1:18" x14ac:dyDescent="0.25">
      <c r="A57" s="73" t="s">
        <v>107</v>
      </c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</row>
  </sheetData>
  <mergeCells count="3">
    <mergeCell ref="B11:E11"/>
    <mergeCell ref="G11:K11"/>
    <mergeCell ref="A57:R57"/>
  </mergeCells>
  <conditionalFormatting sqref="C14:D35">
    <cfRule type="cellIs" dxfId="24" priority="4" operator="lessThan">
      <formula>1</formula>
    </cfRule>
    <cfRule type="cellIs" dxfId="23" priority="3" operator="greaterThan">
      <formula>1</formula>
    </cfRule>
  </conditionalFormatting>
  <conditionalFormatting sqref="I14:J54">
    <cfRule type="cellIs" dxfId="22" priority="1" operator="greaterThan">
      <formula>1</formula>
    </cfRule>
    <cfRule type="cellIs" dxfId="21" priority="2" operator="lessThan">
      <formula>1</formula>
    </cfRule>
  </conditionalFormatting>
  <pageMargins left="0.7" right="0.7" top="0.75" bottom="0.75" header="0.3" footer="0.3"/>
  <drawing r:id="rId1"/>
  <extLst>
    <ext xmlns:x14="http://schemas.microsoft.com/office/spreadsheetml/2009/9/main" uri="{A8765BA9-456A-4dab-B4F3-ACF838C121DE}">
      <x14:slicerList>
        <x14:slicer r:id="rId2"/>
      </x14:slicerList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34"/>
  <sheetViews>
    <sheetView showGridLines="0" workbookViewId="0">
      <selection activeCell="D16" sqref="C16:D16"/>
    </sheetView>
  </sheetViews>
  <sheetFormatPr baseColWidth="10" defaultColWidth="0" defaultRowHeight="15" customHeight="1" zeroHeight="1" x14ac:dyDescent="0.25"/>
  <cols>
    <col min="1" max="1" width="2.375" style="24" customWidth="1"/>
    <col min="2" max="2" width="76.125" style="24" bestFit="1" customWidth="1"/>
    <col min="3" max="3" width="16.375" style="24" bestFit="1" customWidth="1"/>
    <col min="4" max="4" width="14.25" style="24" bestFit="1" customWidth="1"/>
    <col min="5" max="5" width="11.875" style="24" customWidth="1"/>
    <col min="6" max="6" width="255.625" style="24" customWidth="1"/>
    <col min="7" max="7" width="14.875" style="24" customWidth="1"/>
    <col min="8" max="8" width="14.875" style="24" bestFit="1" customWidth="1"/>
    <col min="9" max="10" width="14.875" style="24" hidden="1" customWidth="1"/>
    <col min="11" max="18" width="11" style="24" hidden="1" customWidth="1"/>
    <col min="19" max="16384" width="0" style="24" hidden="1"/>
  </cols>
  <sheetData>
    <row r="1" spans="2:6" x14ac:dyDescent="0.25"/>
    <row r="2" spans="2:6" x14ac:dyDescent="0.25"/>
    <row r="3" spans="2:6" x14ac:dyDescent="0.25"/>
    <row r="4" spans="2:6" x14ac:dyDescent="0.25"/>
    <row r="5" spans="2:6" x14ac:dyDescent="0.25"/>
    <row r="6" spans="2:6" x14ac:dyDescent="0.25"/>
    <row r="7" spans="2:6" ht="15.75" x14ac:dyDescent="0.25">
      <c r="B7" s="10" t="s">
        <v>277</v>
      </c>
      <c r="C7" t="s">
        <v>383</v>
      </c>
      <c r="D7"/>
      <c r="E7"/>
    </row>
    <row r="8" spans="2:6" ht="15.75" x14ac:dyDescent="0.25">
      <c r="B8"/>
      <c r="C8"/>
      <c r="D8"/>
      <c r="E8"/>
    </row>
    <row r="9" spans="2:6" ht="15.75" x14ac:dyDescent="0.25">
      <c r="B9" s="57" t="s">
        <v>279</v>
      </c>
      <c r="C9" s="10" t="s">
        <v>396</v>
      </c>
      <c r="D9" s="10" t="s">
        <v>102</v>
      </c>
      <c r="E9" s="10" t="s">
        <v>282</v>
      </c>
      <c r="F9" s="10" t="s">
        <v>283</v>
      </c>
    </row>
    <row r="10" spans="2:6" ht="15.75" x14ac:dyDescent="0.25">
      <c r="B10" t="s">
        <v>386</v>
      </c>
      <c r="C10" s="56">
        <v>0.37</v>
      </c>
      <c r="D10" s="56">
        <v>8.2000000000000007E-3</v>
      </c>
      <c r="E10" s="56">
        <v>2.2162162162162165E-2</v>
      </c>
      <c r="F10" t="s">
        <v>387</v>
      </c>
    </row>
    <row r="11" spans="2:6" ht="15.75" x14ac:dyDescent="0.25">
      <c r="B11" t="s">
        <v>384</v>
      </c>
      <c r="C11" s="56">
        <v>0.23</v>
      </c>
      <c r="D11" s="56">
        <v>5.0000000000000001E-3</v>
      </c>
      <c r="E11" s="56">
        <v>2.1739130434782608E-2</v>
      </c>
      <c r="F11" t="s">
        <v>385</v>
      </c>
    </row>
    <row r="12" spans="2:6" ht="15.75" x14ac:dyDescent="0.25">
      <c r="B12" t="s">
        <v>388</v>
      </c>
      <c r="C12" s="56">
        <v>0.20100000000000001</v>
      </c>
      <c r="D12" s="56">
        <v>0</v>
      </c>
      <c r="E12" s="56">
        <v>0</v>
      </c>
      <c r="F12" t="s">
        <v>389</v>
      </c>
    </row>
    <row r="13" spans="2:6" ht="15.75" x14ac:dyDescent="0.25">
      <c r="B13" t="s">
        <v>390</v>
      </c>
      <c r="C13" s="56">
        <v>0.19900000000000001</v>
      </c>
      <c r="D13">
        <v>0</v>
      </c>
      <c r="E13" s="56">
        <v>0</v>
      </c>
      <c r="F13" t="s">
        <v>391</v>
      </c>
    </row>
    <row r="14" spans="2:6" ht="15.75" x14ac:dyDescent="0.25">
      <c r="B14" t="s">
        <v>395</v>
      </c>
      <c r="C14">
        <v>200</v>
      </c>
      <c r="D14">
        <v>185</v>
      </c>
      <c r="E14" s="56">
        <v>0.92500000000000004</v>
      </c>
      <c r="F14" t="s">
        <v>400</v>
      </c>
    </row>
    <row r="15" spans="2:6" ht="15.75" x14ac:dyDescent="0.25">
      <c r="B15" t="s">
        <v>394</v>
      </c>
      <c r="C15">
        <v>10</v>
      </c>
      <c r="D15">
        <v>10</v>
      </c>
      <c r="E15" s="56">
        <v>1</v>
      </c>
      <c r="F15" t="s">
        <v>400</v>
      </c>
    </row>
    <row r="16" spans="2:6" ht="15.75" x14ac:dyDescent="0.25">
      <c r="B16" t="s">
        <v>392</v>
      </c>
      <c r="C16" s="56">
        <v>0.3</v>
      </c>
      <c r="D16" s="56">
        <v>0.14000000000000001</v>
      </c>
      <c r="E16" s="56">
        <v>0.46666666666666673</v>
      </c>
      <c r="F16" t="s">
        <v>393</v>
      </c>
    </row>
    <row r="17" spans="1:18" x14ac:dyDescent="0.25"/>
    <row r="18" spans="1:18" x14ac:dyDescent="0.25"/>
    <row r="19" spans="1:18" x14ac:dyDescent="0.25"/>
    <row r="20" spans="1:18" x14ac:dyDescent="0.25"/>
    <row r="21" spans="1:18" x14ac:dyDescent="0.25"/>
    <row r="22" spans="1:18" ht="15.75" x14ac:dyDescent="0.25">
      <c r="A22" s="73" t="s">
        <v>107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</row>
    <row r="23" spans="1:18" ht="15" hidden="1" customHeight="1" x14ac:dyDescent="0.25"/>
    <row r="24" spans="1:18" ht="15" hidden="1" customHeight="1" x14ac:dyDescent="0.25"/>
    <row r="25" spans="1:18" ht="15" hidden="1" customHeight="1" x14ac:dyDescent="0.25"/>
    <row r="26" spans="1:18" ht="15" hidden="1" customHeight="1" x14ac:dyDescent="0.25"/>
    <row r="27" spans="1:18" ht="15" hidden="1" customHeight="1" x14ac:dyDescent="0.25"/>
    <row r="28" spans="1:18" ht="15" hidden="1" customHeight="1" x14ac:dyDescent="0.25"/>
    <row r="29" spans="1:18" ht="15" hidden="1" customHeight="1" x14ac:dyDescent="0.25"/>
    <row r="30" spans="1:18" ht="15" hidden="1" customHeight="1" x14ac:dyDescent="0.25"/>
    <row r="31" spans="1:18" ht="15" hidden="1" customHeight="1" x14ac:dyDescent="0.25"/>
    <row r="32" spans="1:18" ht="15" hidden="1" customHeight="1" x14ac:dyDescent="0.25"/>
    <row r="33" ht="15" hidden="1" customHeight="1" x14ac:dyDescent="0.25"/>
    <row r="34" ht="15" hidden="1" customHeight="1" x14ac:dyDescent="0.25"/>
  </sheetData>
  <mergeCells count="1">
    <mergeCell ref="A22:R22"/>
  </mergeCell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Validaciones</vt:lpstr>
      <vt:lpstr>archivo_ejec</vt:lpstr>
      <vt:lpstr>Archivo_terri</vt:lpstr>
      <vt:lpstr>Archivo_prd</vt:lpstr>
      <vt:lpstr>Inicio</vt:lpstr>
      <vt:lpstr>Proyectos</vt:lpstr>
      <vt:lpstr>Territoriales</vt:lpstr>
      <vt:lpstr>Productos</vt:lpstr>
      <vt:lpstr>Metas G&amp;P</vt:lpstr>
      <vt:lpstr>Metas PDN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 Rodriguez</dc:creator>
  <cp:lastModifiedBy>Daniel Fernando Gallego Moreno</cp:lastModifiedBy>
  <dcterms:created xsi:type="dcterms:W3CDTF">2020-04-21T15:43:09Z</dcterms:created>
  <dcterms:modified xsi:type="dcterms:W3CDTF">2020-07-01T13:29:03Z</dcterms:modified>
</cp:coreProperties>
</file>