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12"/>
  <workbookPr/>
  <mc:AlternateContent xmlns:mc="http://schemas.openxmlformats.org/markup-compatibility/2006">
    <mc:Choice Requires="x15">
      <x15ac:absPath xmlns:x15ac="http://schemas.microsoft.com/office/spreadsheetml/2010/11/ac" url="C:\Users\TRABAJO\Downloads\"/>
    </mc:Choice>
  </mc:AlternateContent>
  <xr:revisionPtr revIDLastSave="0" documentId="11_D8616FD5E5A3D0F542BB5E558DA5863EBDAF93D6" xr6:coauthVersionLast="47" xr6:coauthVersionMax="47" xr10:uidLastSave="{00000000-0000-0000-0000-000000000000}"/>
  <bookViews>
    <workbookView xWindow="0" yWindow="0" windowWidth="19200" windowHeight="10995" xr2:uid="{00000000-000D-0000-FFFF-FFFF00000000}"/>
  </bookViews>
  <sheets>
    <sheet name="PAAC 2024" sheetId="1" r:id="rId1"/>
    <sheet name="Lista" sheetId="2" state="hidden" r:id="rId2"/>
  </sheets>
  <definedNames>
    <definedName name="_xlnm._FilterDatabase" localSheetId="0" hidden="1">'PAAC 2024'!$A$2:$W$2</definedName>
    <definedName name="OLE_LINK1" localSheetId="0">'PAAC 2024'!$F$60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66" i="1" l="1"/>
  <c r="N66" i="1"/>
  <c r="M66" i="1"/>
  <c r="O65" i="1"/>
  <c r="N65" i="1"/>
  <c r="M65" i="1"/>
  <c r="L64" i="1"/>
  <c r="N64" i="1" s="1"/>
  <c r="L63" i="1"/>
  <c r="N63" i="1" s="1"/>
  <c r="L62" i="1"/>
  <c r="O62" i="1" s="1"/>
  <c r="O61" i="1"/>
  <c r="N61" i="1"/>
  <c r="M61" i="1"/>
  <c r="L60" i="1"/>
  <c r="M60" i="1" s="1"/>
  <c r="L59" i="1"/>
  <c r="O59" i="1" s="1"/>
  <c r="L58" i="1"/>
  <c r="N58" i="1" s="1"/>
  <c r="O57" i="1"/>
  <c r="N57" i="1"/>
  <c r="M57" i="1"/>
  <c r="O56" i="1"/>
  <c r="N56" i="1"/>
  <c r="M56" i="1"/>
  <c r="L55" i="1"/>
  <c r="N55" i="1" s="1"/>
  <c r="L54" i="1"/>
  <c r="M54" i="1" s="1"/>
  <c r="V53" i="1"/>
  <c r="L53" i="1"/>
  <c r="O53" i="1" s="1"/>
  <c r="L52" i="1"/>
  <c r="O52" i="1" s="1"/>
  <c r="O51" i="1"/>
  <c r="N51" i="1"/>
  <c r="M51" i="1"/>
  <c r="O50" i="1"/>
  <c r="N50" i="1"/>
  <c r="M50" i="1"/>
  <c r="O49" i="1"/>
  <c r="N49" i="1"/>
  <c r="M49" i="1"/>
  <c r="L48" i="1"/>
  <c r="M48" i="1" s="1"/>
  <c r="O47" i="1"/>
  <c r="N47" i="1"/>
  <c r="M47" i="1"/>
  <c r="O46" i="1"/>
  <c r="N46" i="1"/>
  <c r="M46" i="1"/>
  <c r="O45" i="1"/>
  <c r="N45" i="1"/>
  <c r="M45" i="1"/>
  <c r="O44" i="1"/>
  <c r="N44" i="1"/>
  <c r="M44" i="1"/>
  <c r="P44" i="1" s="1"/>
  <c r="O43" i="1"/>
  <c r="N43" i="1"/>
  <c r="M43" i="1"/>
  <c r="O42" i="1"/>
  <c r="N42" i="1"/>
  <c r="M42" i="1"/>
  <c r="L41" i="1"/>
  <c r="O41" i="1" s="1"/>
  <c r="O40" i="1"/>
  <c r="N40" i="1"/>
  <c r="M40" i="1"/>
  <c r="L39" i="1"/>
  <c r="O39" i="1" s="1"/>
  <c r="O38" i="1"/>
  <c r="N38" i="1"/>
  <c r="M38" i="1"/>
  <c r="O37" i="1"/>
  <c r="N37" i="1"/>
  <c r="M37" i="1"/>
  <c r="P37" i="1" s="1"/>
  <c r="L36" i="1"/>
  <c r="N36" i="1" s="1"/>
  <c r="O35" i="1"/>
  <c r="N35" i="1"/>
  <c r="M35" i="1"/>
  <c r="O34" i="1"/>
  <c r="N34" i="1"/>
  <c r="M34" i="1"/>
  <c r="P34" i="1" s="1"/>
  <c r="O33" i="1"/>
  <c r="N33" i="1"/>
  <c r="M33" i="1"/>
  <c r="O32" i="1"/>
  <c r="N32" i="1"/>
  <c r="M32" i="1"/>
  <c r="P32" i="1" s="1"/>
  <c r="O31" i="1"/>
  <c r="N31" i="1"/>
  <c r="M31" i="1"/>
  <c r="O30" i="1"/>
  <c r="N30" i="1"/>
  <c r="M30" i="1"/>
  <c r="L29" i="1"/>
  <c r="O29" i="1" s="1"/>
  <c r="O28" i="1"/>
  <c r="N28" i="1"/>
  <c r="M28" i="1"/>
  <c r="L27" i="1"/>
  <c r="O27" i="1" s="1"/>
  <c r="O26" i="1"/>
  <c r="N26" i="1"/>
  <c r="M26" i="1"/>
  <c r="P26" i="1" s="1"/>
  <c r="O25" i="1"/>
  <c r="N25" i="1"/>
  <c r="M25" i="1"/>
  <c r="P25" i="1" s="1"/>
  <c r="O24" i="1"/>
  <c r="N24" i="1"/>
  <c r="M24" i="1"/>
  <c r="O23" i="1"/>
  <c r="N23" i="1"/>
  <c r="M23" i="1"/>
  <c r="P23" i="1" s="1"/>
  <c r="O22" i="1"/>
  <c r="N22" i="1"/>
  <c r="M22" i="1"/>
  <c r="O21" i="1"/>
  <c r="N21" i="1"/>
  <c r="M21" i="1"/>
  <c r="P21" i="1" s="1"/>
  <c r="O20" i="1"/>
  <c r="N20" i="1"/>
  <c r="M20" i="1"/>
  <c r="O19" i="1"/>
  <c r="N19" i="1"/>
  <c r="M19" i="1"/>
  <c r="O18" i="1"/>
  <c r="N18" i="1"/>
  <c r="M18" i="1"/>
  <c r="L17" i="1"/>
  <c r="O17" i="1" s="1"/>
  <c r="O16" i="1"/>
  <c r="N16" i="1"/>
  <c r="M16" i="1"/>
  <c r="L15" i="1"/>
  <c r="M15" i="1" s="1"/>
  <c r="O14" i="1"/>
  <c r="N14" i="1"/>
  <c r="M14" i="1"/>
  <c r="L13" i="1"/>
  <c r="M13" i="1" s="1"/>
  <c r="L12" i="1"/>
  <c r="O12" i="1" s="1"/>
  <c r="L11" i="1"/>
  <c r="O11" i="1" s="1"/>
  <c r="L10" i="1"/>
  <c r="O10" i="1" s="1"/>
  <c r="L9" i="1"/>
  <c r="N9" i="1" s="1"/>
  <c r="L8" i="1"/>
  <c r="N8" i="1" s="1"/>
  <c r="V7" i="1"/>
  <c r="L7" i="1"/>
  <c r="O7" i="1" s="1"/>
  <c r="L6" i="1"/>
  <c r="M6" i="1" s="1"/>
  <c r="L5" i="1"/>
  <c r="N5" i="1" s="1"/>
  <c r="L4" i="1"/>
  <c r="O4" i="1" s="1"/>
  <c r="L3" i="1"/>
  <c r="O3" i="1" s="1"/>
  <c r="R49" i="1" l="1"/>
  <c r="Q46" i="1"/>
  <c r="Q31" i="1"/>
  <c r="Q42" i="1"/>
  <c r="R19" i="1"/>
  <c r="V55" i="1"/>
  <c r="V8" i="1"/>
  <c r="Q65" i="1"/>
  <c r="V63" i="1"/>
  <c r="V44" i="1"/>
  <c r="Q30" i="1"/>
  <c r="Q28" i="1"/>
  <c r="V49" i="1"/>
  <c r="V23" i="1"/>
  <c r="Q66" i="1"/>
  <c r="V21" i="1"/>
  <c r="V31" i="1"/>
  <c r="V18" i="1"/>
  <c r="V22" i="1"/>
  <c r="V26" i="1"/>
  <c r="V33" i="1"/>
  <c r="R45" i="1"/>
  <c r="V65" i="1"/>
  <c r="V19" i="1"/>
  <c r="V34" i="1"/>
  <c r="V42" i="1"/>
  <c r="R16" i="1"/>
  <c r="Q43" i="1"/>
  <c r="Q47" i="1"/>
  <c r="V57" i="1"/>
  <c r="V47" i="1"/>
  <c r="R14" i="1"/>
  <c r="R56" i="1"/>
  <c r="R61" i="1"/>
  <c r="R20" i="1"/>
  <c r="Q24" i="1"/>
  <c r="R35" i="1"/>
  <c r="V46" i="1"/>
  <c r="Q50" i="1"/>
  <c r="V16" i="1"/>
  <c r="V30" i="1"/>
  <c r="V32" i="1"/>
  <c r="V28" i="1"/>
  <c r="V37" i="1"/>
  <c r="V54" i="1"/>
  <c r="Q38" i="1"/>
  <c r="Q51" i="1"/>
  <c r="V14" i="1"/>
  <c r="V40" i="1"/>
  <c r="V64" i="1"/>
  <c r="V20" i="1"/>
  <c r="V24" i="1"/>
  <c r="V25" i="1"/>
  <c r="R25" i="1"/>
  <c r="V38" i="1"/>
  <c r="V56" i="1"/>
  <c r="V61" i="1"/>
  <c r="V66" i="1"/>
  <c r="V51" i="1"/>
  <c r="M52" i="1"/>
  <c r="Q18" i="1"/>
  <c r="Q22" i="1"/>
  <c r="V43" i="1"/>
  <c r="Q32" i="1"/>
  <c r="R32" i="1"/>
  <c r="M7" i="1"/>
  <c r="P7" i="1" s="1"/>
  <c r="N7" i="1"/>
  <c r="R37" i="1"/>
  <c r="V45" i="1"/>
  <c r="Q33" i="1"/>
  <c r="Q25" i="1"/>
  <c r="V50" i="1"/>
  <c r="R46" i="1"/>
  <c r="N60" i="1"/>
  <c r="R18" i="1"/>
  <c r="O60" i="1"/>
  <c r="P18" i="1"/>
  <c r="M9" i="1"/>
  <c r="R51" i="1"/>
  <c r="O9" i="1"/>
  <c r="P51" i="1"/>
  <c r="V5" i="1"/>
  <c r="Q44" i="1"/>
  <c r="R57" i="1"/>
  <c r="V35" i="1"/>
  <c r="Q40" i="1"/>
  <c r="P54" i="1"/>
  <c r="P60" i="1"/>
  <c r="P15" i="1"/>
  <c r="P6" i="1"/>
  <c r="P13" i="1"/>
  <c r="P48" i="1"/>
  <c r="M58" i="1"/>
  <c r="P30" i="1"/>
  <c r="O5" i="1"/>
  <c r="Q23" i="1"/>
  <c r="R44" i="1"/>
  <c r="N3" i="1"/>
  <c r="R23" i="1"/>
  <c r="R30" i="1"/>
  <c r="P49" i="1"/>
  <c r="Q35" i="1"/>
  <c r="Q49" i="1"/>
  <c r="P56" i="1"/>
  <c r="Q56" i="1"/>
  <c r="R21" i="1"/>
  <c r="O63" i="1"/>
  <c r="N10" i="1"/>
  <c r="R40" i="1"/>
  <c r="P38" i="1"/>
  <c r="P45" i="1"/>
  <c r="M59" i="1"/>
  <c r="P61" i="1"/>
  <c r="R38" i="1"/>
  <c r="P35" i="1"/>
  <c r="P42" i="1"/>
  <c r="P65" i="1"/>
  <c r="N12" i="1"/>
  <c r="Q21" i="1"/>
  <c r="R28" i="1"/>
  <c r="R42" i="1"/>
  <c r="N54" i="1"/>
  <c r="Q54" i="1" s="1"/>
  <c r="O54" i="1"/>
  <c r="Q37" i="1"/>
  <c r="Q16" i="1"/>
  <c r="P28" i="1"/>
  <c r="M12" i="1"/>
  <c r="M10" i="1"/>
  <c r="Q19" i="1"/>
  <c r="M36" i="1"/>
  <c r="Q61" i="1"/>
  <c r="R24" i="1"/>
  <c r="R31" i="1"/>
  <c r="O36" i="1"/>
  <c r="P50" i="1"/>
  <c r="N15" i="1"/>
  <c r="O15" i="1"/>
  <c r="P22" i="1"/>
  <c r="N48" i="1"/>
  <c r="P57" i="1"/>
  <c r="P66" i="1"/>
  <c r="N27" i="1"/>
  <c r="R43" i="1"/>
  <c r="O48" i="1"/>
  <c r="Q57" i="1"/>
  <c r="M64" i="1"/>
  <c r="R22" i="1"/>
  <c r="R66" i="1"/>
  <c r="M11" i="1"/>
  <c r="O13" i="1"/>
  <c r="Q34" i="1"/>
  <c r="M39" i="1"/>
  <c r="M53" i="1"/>
  <c r="O55" i="1"/>
  <c r="M62" i="1"/>
  <c r="O64" i="1"/>
  <c r="M5" i="1"/>
  <c r="O58" i="1"/>
  <c r="M63" i="1"/>
  <c r="Q14" i="1"/>
  <c r="P47" i="1"/>
  <c r="P40" i="1"/>
  <c r="R47" i="1"/>
  <c r="M8" i="1"/>
  <c r="P19" i="1"/>
  <c r="R33" i="1"/>
  <c r="M17" i="1"/>
  <c r="O8" i="1"/>
  <c r="P24" i="1"/>
  <c r="P31" i="1"/>
  <c r="N6" i="1"/>
  <c r="M29" i="1"/>
  <c r="O6" i="1"/>
  <c r="P43" i="1"/>
  <c r="M41" i="1"/>
  <c r="R50" i="1"/>
  <c r="N41" i="1"/>
  <c r="M55" i="1"/>
  <c r="N11" i="1"/>
  <c r="P20" i="1"/>
  <c r="R34" i="1"/>
  <c r="N39" i="1"/>
  <c r="N53" i="1"/>
  <c r="N62" i="1"/>
  <c r="M3" i="1"/>
  <c r="P16" i="1"/>
  <c r="P14" i="1"/>
  <c r="R65" i="1"/>
  <c r="Q26" i="1"/>
  <c r="R26" i="1"/>
  <c r="N17" i="1"/>
  <c r="N29" i="1"/>
  <c r="N13" i="1"/>
  <c r="Q20" i="1"/>
  <c r="P46" i="1"/>
  <c r="P33" i="1"/>
  <c r="N52" i="1"/>
  <c r="Q45" i="1"/>
  <c r="N59" i="1"/>
  <c r="M4" i="1"/>
  <c r="N4" i="1"/>
  <c r="M27" i="1"/>
  <c r="V27" i="1" l="1"/>
  <c r="V58" i="1"/>
  <c r="Q7" i="1"/>
  <c r="V15" i="1"/>
  <c r="V59" i="1"/>
  <c r="V6" i="1"/>
  <c r="V13" i="1"/>
  <c r="V17" i="1"/>
  <c r="V12" i="1"/>
  <c r="V3" i="1"/>
  <c r="V11" i="1"/>
  <c r="V60" i="1"/>
  <c r="V29" i="1"/>
  <c r="Q48" i="1"/>
  <c r="V48" i="1"/>
  <c r="V4" i="1"/>
  <c r="V10" i="1"/>
  <c r="P9" i="1"/>
  <c r="V9" i="1"/>
  <c r="V62" i="1"/>
  <c r="P52" i="1"/>
  <c r="V52" i="1"/>
  <c r="V41" i="1"/>
  <c r="V36" i="1"/>
  <c r="V39" i="1"/>
  <c r="R13" i="1"/>
  <c r="R6" i="1"/>
  <c r="Q52" i="1"/>
  <c r="R60" i="1"/>
  <c r="Q13" i="1"/>
  <c r="Q6" i="1"/>
  <c r="Q60" i="1"/>
  <c r="R7" i="1"/>
  <c r="R15" i="1"/>
  <c r="R9" i="1"/>
  <c r="Q9" i="1"/>
  <c r="R48" i="1"/>
  <c r="R59" i="1"/>
  <c r="P59" i="1"/>
  <c r="Q59" i="1"/>
  <c r="Q36" i="1"/>
  <c r="P36" i="1"/>
  <c r="R36" i="1"/>
  <c r="Q8" i="1"/>
  <c r="P8" i="1"/>
  <c r="R8" i="1"/>
  <c r="Q5" i="1"/>
  <c r="R5" i="1"/>
  <c r="P5" i="1"/>
  <c r="R27" i="1"/>
  <c r="Q27" i="1"/>
  <c r="P27" i="1"/>
  <c r="Q4" i="1"/>
  <c r="R4" i="1"/>
  <c r="P4" i="1"/>
  <c r="P53" i="1"/>
  <c r="R53" i="1"/>
  <c r="Q53" i="1"/>
  <c r="R10" i="1"/>
  <c r="Q10" i="1"/>
  <c r="P10" i="1"/>
  <c r="P62" i="1"/>
  <c r="R62" i="1"/>
  <c r="Q62" i="1"/>
  <c r="P39" i="1"/>
  <c r="Q39" i="1"/>
  <c r="R39" i="1"/>
  <c r="Q15" i="1"/>
  <c r="R55" i="1"/>
  <c r="Q55" i="1"/>
  <c r="P55" i="1"/>
  <c r="R41" i="1"/>
  <c r="Q41" i="1"/>
  <c r="P41" i="1"/>
  <c r="R29" i="1"/>
  <c r="Q29" i="1"/>
  <c r="P29" i="1"/>
  <c r="P11" i="1"/>
  <c r="R11" i="1"/>
  <c r="Q11" i="1"/>
  <c r="R52" i="1"/>
  <c r="R64" i="1"/>
  <c r="Q64" i="1"/>
  <c r="P64" i="1"/>
  <c r="P3" i="1"/>
  <c r="Q3" i="1"/>
  <c r="R3" i="1"/>
  <c r="R12" i="1"/>
  <c r="P12" i="1"/>
  <c r="Q12" i="1"/>
  <c r="Q58" i="1"/>
  <c r="R58" i="1"/>
  <c r="P58" i="1"/>
  <c r="P63" i="1"/>
  <c r="Q63" i="1"/>
  <c r="R63" i="1"/>
  <c r="R17" i="1"/>
  <c r="P17" i="1"/>
  <c r="Q17" i="1"/>
  <c r="R54" i="1"/>
</calcChain>
</file>

<file path=xl/sharedStrings.xml><?xml version="1.0" encoding="utf-8"?>
<sst xmlns="http://schemas.openxmlformats.org/spreadsheetml/2006/main" count="603" uniqueCount="295">
  <si>
    <t>PLAN ANTICORRUPCIÓN Y DE ATENCIÓN AL CIUDADANO 
VIGENCIA 2024</t>
  </si>
  <si>
    <t>Componente</t>
  </si>
  <si>
    <t>Subcomponente</t>
  </si>
  <si>
    <t>Actividades</t>
  </si>
  <si>
    <t>Dependencia-área responsable de la actividad</t>
  </si>
  <si>
    <t>Dependencias o instancias que contribuyen a la ejecución de la actividad</t>
  </si>
  <si>
    <t>Producto 2024</t>
  </si>
  <si>
    <t>Fecha de Inicio</t>
  </si>
  <si>
    <t>Fecha de Terminación</t>
  </si>
  <si>
    <t>ENE
a 
ABR</t>
  </si>
  <si>
    <t>MAY
a
AGO</t>
  </si>
  <si>
    <t>SEP
a
DIC</t>
  </si>
  <si>
    <t>Total</t>
  </si>
  <si>
    <t xml:space="preserve">% Calculado I Cuatrimestre </t>
  </si>
  <si>
    <t xml:space="preserve">% Calculado II Cuatrimestre </t>
  </si>
  <si>
    <t xml:space="preserve">% Calculado III Cuatrimestre </t>
  </si>
  <si>
    <t>% Programado I Cuatrimestre 
Acumulado</t>
  </si>
  <si>
    <t>% Programado II Cuatrimestre 
Acumulado</t>
  </si>
  <si>
    <t>% Programado III Cuatrimestre 
Acumulado</t>
  </si>
  <si>
    <t xml:space="preserve">Porcentaje de ejecución 
I 
Cuatrimestre </t>
  </si>
  <si>
    <t xml:space="preserve">Porcentaje de ejecución 
II 
Cuatrimestre </t>
  </si>
  <si>
    <t xml:space="preserve">Porcentaje de ejecución 
III Cuatrimestre </t>
  </si>
  <si>
    <t>Porcentaje de ejecución 
Acumulado</t>
  </si>
  <si>
    <t>Observaciones Ejecución
Oficina de Control Interno</t>
  </si>
  <si>
    <t>1. GESTIÓN DEL RIESGO DE CORRUPCIÓN</t>
  </si>
  <si>
    <t xml:space="preserve">1.1.  Política de Administración de Riesgos                                       </t>
  </si>
  <si>
    <t>1.1.1. Revisar y  actualizar la Política de Administración de Riesgos.</t>
  </si>
  <si>
    <t>Oficina Asesora de Planeación</t>
  </si>
  <si>
    <t>Comité Institucional de Coordinación de Control Interno</t>
  </si>
  <si>
    <t>Política de Administración de Riesgos del IGAC actualizada, Acta de reunión del Comité de Coordinación de Control Interno.</t>
  </si>
  <si>
    <t>Mayo</t>
  </si>
  <si>
    <t>Diciembre</t>
  </si>
  <si>
    <t>Durante la vigencia se llevó a cabo la actualización de la política de Administración del riesgo de la entidad la cual fue publicada y socializada.</t>
  </si>
  <si>
    <t>1.1.2. Socializar  la Política de Administración de Riesgos del IGAC</t>
  </si>
  <si>
    <t>Todas las dependencias</t>
  </si>
  <si>
    <t>Evidencia de socialización de la Política de Administración de Riesgos.</t>
  </si>
  <si>
    <t>Septiembre</t>
  </si>
  <si>
    <t>En el mes de diciembre se realizó jornada de socialización de la actualización de la Política de Administración del Riesgo con 21 servidores públicos.</t>
  </si>
  <si>
    <t>1.2. Construcción del Mapa de Riesgos de Corrupción</t>
  </si>
  <si>
    <t>1.2.1. Actualizar el Mapa de Riesgos de Corrupción del IGAC</t>
  </si>
  <si>
    <t>Mapa de riesgos institucional actualizado.</t>
  </si>
  <si>
    <t xml:space="preserve">Enero </t>
  </si>
  <si>
    <t>Abril</t>
  </si>
  <si>
    <t xml:space="preserve">Durante el primer cuatrimestre se realizó la actualización de la matriz de identificación y valoración de riesgos operativos IGAC, en donde se idéntica y se caracterizan los riesgos de gestión y de corrupción. </t>
  </si>
  <si>
    <t>1.2.2. Ajustar el Mapa de Riesgos de Corrupción del IGAC teniendo en cuenta la Política de Administración de Riesgos actualizada</t>
  </si>
  <si>
    <t>Mapa de riesgos institucional ajustado a la nueva política de riesgos.</t>
  </si>
  <si>
    <t>De acuerdo con la actualización de la Política de Administración de Riesgos de la entidad, se llevo a cabo la actualización del Mapa de riesgos Institucional el cual se presenta en versión 2.0, en donde se establecen los riesgos de gestión y corrupción por proceso.</t>
  </si>
  <si>
    <t xml:space="preserve">1.3. Consulta y divulgación </t>
  </si>
  <si>
    <t xml:space="preserve">1.3.1. Realizar consulta de participación a los grupos de interés para la actualización de los mapas de riesgos de corrupción del IGAC.  </t>
  </si>
  <si>
    <t>Correos enviados o registro de asistencia o evidencias de los medios dispuestos para la participación.</t>
  </si>
  <si>
    <t>En el primer cuatrimestre se logró la participación de los grupos de interés para la actualización del  mapa de riesgos  del IGAC mediante un registro de asistencia. Además, se evidencian los registros de la publicación de la participación en la pagina web del IGAC.</t>
  </si>
  <si>
    <t>1.3.2. Publicar en la portal web el Mapa de Riesgos institucional 2024 del IGAC</t>
  </si>
  <si>
    <t>Oficina Asesora de Comunicaciones</t>
  </si>
  <si>
    <t>Mapa de Riesgos institucional publicado.</t>
  </si>
  <si>
    <t>Durante el primer cuatrimestre se realizó la publicación del Mapa de Riesgos institucional 2024 del IGAC en el link https://www.igac.gov.co/transparencia-y-acceso-a-la-informacion-publica/planeacion-presupuesto-e-informes/plan-anticorrupcion-y-de-atencion-al-ciudadano ”</t>
  </si>
  <si>
    <t>1.4. Monitoreo y revisión</t>
  </si>
  <si>
    <t>1.4.1. Realizar informe  del seguimiento a la gestión de los riesgos institucionales</t>
  </si>
  <si>
    <t>Informe de seguimiento a la gestión de los riesgos institucionales.</t>
  </si>
  <si>
    <t>Enero</t>
  </si>
  <si>
    <t>Durante la vigencia se presentaron tres informes de seguimiento a la gestión de riesgos institucionales correspondientes al tercer cuatrimestre 2023, I y II cuatrimestre de 2024.</t>
  </si>
  <si>
    <t>1.4.2. Elaborar, presentar y publicar los reportes de seguimiento de las metas institucionales en  las herramientas definidas y a las entidades que lo requieren con el fin de contribuir a la rendición permanente de cuentas de la gestión desarrollada por el IGAC</t>
  </si>
  <si>
    <t>Publicación en la página web (link).</t>
  </si>
  <si>
    <t>Durante la vigencia se llevaron a cabo diferentes publicaciones en la página web que dan cuenta del seguimiento a las metas institucionales permitiendo que la ciudadania conozca de la gestión y ejecución de los recursos de la entidad</t>
  </si>
  <si>
    <t>1.5. Seguimiento</t>
  </si>
  <si>
    <t>1.5.1. Realizar seguimiento a los controles de los riesgos de corrupción y  publicarlos en la página web</t>
  </si>
  <si>
    <t>Oficina de Control Interno</t>
  </si>
  <si>
    <t>NA</t>
  </si>
  <si>
    <t>Tres (3) seguimientos a los controles de los riesgos de corrupción.</t>
  </si>
  <si>
    <t xml:space="preserve">2. MECANISMOS PARA MEJORAR LA ATENCIÓN AL CIUDADANO </t>
  </si>
  <si>
    <t>2.2. Fortalecimiento de los canales de atención</t>
  </si>
  <si>
    <t>2.2.1. Realizar un inventario de necesidades para los espacios físicos de atención y servicio al ciudadano en las direcciones territoriales con sedes propias del IGAC, y así identificar los ajustes requeridos para garantizar su accesibilidad de acuerdo con la NTC 6047</t>
  </si>
  <si>
    <t>Subdirección Administrativa y Financiera - Administrativa</t>
  </si>
  <si>
    <t>Oficina de Relación con el Ciudadano</t>
  </si>
  <si>
    <t>Informe (diagnostico de necesidades  de acuerdo con la NTC 6047.</t>
  </si>
  <si>
    <t>En el último cuatrimestre se presentó el informe con el diagnóstico de necesidades de acuerdo con la NTC 6047, para las Direcciones Territoriales con sede propia.</t>
  </si>
  <si>
    <t>2.2.2. Adelantar actividades que conlleven a la adecuación de espacios físicos de atención y servicio al ciudadano de acuerdo con la NTC 6047</t>
  </si>
  <si>
    <t>Evidencias de tres (3) actividades realizadas para la adecuación de espacios físicos de atención y servicio al ciudadano de acuerdo con la NTC 6047, conforme al plan de infraestructura 2023.</t>
  </si>
  <si>
    <t>En el último cuatrimestre se presentó un informe que da cuenta de las adecuaciones realizadas en los espacios físicos de atención al ciudadano, tanto en la sede Central como en las Direcciones Territoriales de Caldas, Risaralda, Cundinamarca, Cauca y Nariño.</t>
  </si>
  <si>
    <t xml:space="preserve">2.2.3. Realizar ejercicios de ciudadanía incógnita en los diferentes canales de atención para garantizar la transparencia y la atención en la sede central y direcciones territoriales </t>
  </si>
  <si>
    <t xml:space="preserve">Formatos diligenciados con la información recolectada de la interacción por los diferentes canales. </t>
  </si>
  <si>
    <t>Durante la vigencia se logro evidenciar las interacciones de la ciudadanía a través de los diferentes canales de atención, y se presentaron 2 informes con los resultados de los ejercicios relacionados con el cliente incongnito en la carpeta ciudadana digital y el canal virtual CHATBOT.</t>
  </si>
  <si>
    <t>2.2.4. Integración de trámites y sede electrónica al portal único del Estado Colombiano</t>
  </si>
  <si>
    <t>Dirección de Tecnologías de la Información y Comunicaciones</t>
  </si>
  <si>
    <t xml:space="preserve">Diagnóstico, Plan de Trabajo y Seguimiento Plan de Trabajo. </t>
  </si>
  <si>
    <t>Durante el II y III Cuatrimestre se presento el plan de trabajo y el seguimiento respectivo, en cuanto a los trámites en la ventanilla integrada virtual del IGAC - VIVI, así como la relación de trámites y subtrámites catastrales.</t>
  </si>
  <si>
    <t>2.3. Talento Humano</t>
  </si>
  <si>
    <t>2.3.1. Fomentar la cultura de servicio al ciudadano mediante espacios de transferencia de conocimiento internas para fortalecer las competencias de los servidores públicos.</t>
  </si>
  <si>
    <t>Subdirección de Talento Humano, Oficina Asesora de Comunicaciones</t>
  </si>
  <si>
    <t xml:space="preserve">Generar Diez (10) espacios de transferencia de conocimiento.                                                                                                                                                                                                   </t>
  </si>
  <si>
    <t>Durante la vigencia se llevaron a cabo diferentes actividades que permitieron la transferencia del conocimiento, con lo cual se logró el fortalecimiento de las competencias de los servidores públicos y la cultura de servicio al ciudadano.</t>
  </si>
  <si>
    <t>2.3.2. Realizar  capacitaciones  virtuales o presenciales en temas relacionados con servicio la ciudadano.</t>
  </si>
  <si>
    <t>Subdirección de Talento Humano</t>
  </si>
  <si>
    <t>Plan Institucional de Capacitación 2024 en el que se incluyen capacitaciones en temas relacionados con servicio al ciudadano (primer cuatrimestre)
Registros de asistencia y/o certificados de las capacitaciones programadas en el PIC relacionadas a atención al ciudadano (segundo y tercer cuatrimestre)</t>
  </si>
  <si>
    <t xml:space="preserve">Durante la vigencia se elaboró, aprobó y publicó en la página web del IGAC el "PLAN INSTITUCIONAL DE CAPACITACIÓN –  PIC, VIGENCIA 2024-2026, versión 1", en el que se incluyeron temas relacionados con servicio al ciudadano.
Adicionalmente, se llevaron a cabo las capacitaciones programadas en el PIC cuyo enfoque era la atención al ciudadano. </t>
  </si>
  <si>
    <t>2.3.3. Revisar y ajustar la metodología para la evaluación y entrega de los incentivos y estimulos a quienes se destaquen en la prestación del servicio.</t>
  </si>
  <si>
    <t>Metodología para la evaluación y entrega de los incentivos y estímulos a quienes se destaquen en la prestación del servicio. (primer cuatrimestre)                                                                                             
Archivo en excel con los resultados de la evaluación de quienes atienden al ciudadano. (segundo cuatrimestre)                                                                                                                 Registro fotográfico y/o fílmico de la entrega de incentivos establecidos en el Plan de Bienestar e Incentivos 2024 (tercer cuatrimestre)</t>
  </si>
  <si>
    <t>Para el primer cuatrimestre se diseñó la metodología para la evaluación y entrega de incentivos y estímulos a aquellas personas cuya prestación del servicio sea sobresaliente. En el segundo cuatrimestre no se contó con el resultado de las evaluaciones realizadas a quienes atienden a los ciudadanos, razón por la cual se dio como no cumplida la actividad, sin embargo, dichos resultados fueron consolidados y presentados en el tercer cuatrimestre junto con el registro fílmico de la entrega de incentivos, de acuerdo con lo establecido en el Plan de Bienestar e Incentivos 2024.</t>
  </si>
  <si>
    <t>2.3.4. Promover que el 40% de los servidores del Instituto realicen el curso virtual de Lenguaje Claro del DNP</t>
  </si>
  <si>
    <t>Oficina Asesora de Comunicaciones, Oficina de Relación con el Ciudadano</t>
  </si>
  <si>
    <t>Correo electrónico o pieza comunicacional convocando a realizar el curso a quienes no lo han tomado (cada cuatrimestre).                                                                                                 Base de datos con el seguimiento a la realización del curso  virtual de Lenguaje Claro del DNP (cada cuatrimestre)</t>
  </si>
  <si>
    <t>Durante la vigencia se convocó a los servidores públicos para realizar el curso de Lenguaje Claro del DNP y el listado de quienes participaron se consolidó en una base de datos en Excel.</t>
  </si>
  <si>
    <t>2.4. Normativo y procedimental</t>
  </si>
  <si>
    <t>2.4.1. Realizar la difusión de los procedimientos de gestión de correspondencia y gestión de archivo.</t>
  </si>
  <si>
    <t xml:space="preserve">Subdirección Administrativa y Financiera - Documental </t>
  </si>
  <si>
    <t>Evidencias de cinco (5) procesos de difusión (Piezas Publicitarias o Registros de Asistencia) del procedimiento de gestión correspondencia.                                                                                                                                                                         Evidencias de cinco (5) procesos de difusion (Piezas Publicitarias o Registros de Asistencia) del procedimiento de gestión de archivo.</t>
  </si>
  <si>
    <t>Durante la vigencia se realizó la difusión de los procedimientos de gestión de correspondencia y gestión de archivo, mediante capacitaciones, piezas publicitarias y socializaciones de información por correo electrónico.</t>
  </si>
  <si>
    <t>2.4.2. Socializar la política de protección de datos personales.</t>
  </si>
  <si>
    <t>Oficina Asesora Jurídica</t>
  </si>
  <si>
    <t>Oficina Asesora de Planeación, Dirección de Tecnologías de la Información y Comunicaciones, Oficina Asesora de Comunicaciones</t>
  </si>
  <si>
    <t>Una (1) pieza comunicativa y registro de asistencia semestral de socialización de la Política de Protección de Datos Personales, junto con un informe anual del resultado de estas socializaciones.</t>
  </si>
  <si>
    <t>Entre el primer y segundo cuatrimestre se socializó la política de protección de datos personales, se efectúo el respectivo seguimiento y se generó el informe de gestión.</t>
  </si>
  <si>
    <t>2.5. Relacionamiento con el ciudadano</t>
  </si>
  <si>
    <t>2.5.1 Implementar la segunda fase del plan de relacionamiento con agremiaciones.</t>
  </si>
  <si>
    <t>Todas las dependencias, Direcciones territoriales, Oficina Asesora de Comunicaciones</t>
  </si>
  <si>
    <t>Convocatoria a reuniones virtuales o presenciales.                            Registro de asistencia a reuniones virtuales o presenciales
Informe de ejecución de la segunda fase del plan de relacionamiento con agremiaciones.</t>
  </si>
  <si>
    <t>Durante el primer y segundo cuatrimestre se convocaron reuniones virtuales y presenciales con agremiaciones y se generó informe con los aspectos clave para el desarrollo de la estrategia de relacionamiento con agremiaciones.</t>
  </si>
  <si>
    <t>2.5.2. Realizar un ejercicio focalizado de caracterización de grupos de valor</t>
  </si>
  <si>
    <t xml:space="preserve">
Informe de caracterización de un grupo de valor focalizado
</t>
  </si>
  <si>
    <t>En el último cuatrimestre se presentó un informe con el resultado del ejercicio focalizado de caracterización de grupos de valor.</t>
  </si>
  <si>
    <t>2.5.3. Promover que la ciudadanía y partes interesadas en cada dirección territorial y sede central evalúen la atención a la ciudadanía</t>
  </si>
  <si>
    <t>Direcciones territoriales, Oficina Asesora de Comunicaciones</t>
  </si>
  <si>
    <t>2 Campañas de promoción a nivel nacional de la evaluación de la atención a la ciudadanía.
2 Informes de resultados de la evaluación de la atención a la ciudadanía publicados.</t>
  </si>
  <si>
    <t xml:space="preserve">En el segundo cuatrimestre se elaboró y entregó un informe con los resultados de las encuestas de satisfacción y percepción ciudadana y el informe de las campañas de promoción realizadas a nivel nacional sobre la evaluación de la atención a la ciudadanía en el primer semestre del 2024. Ahora bien, aunque para el tercer cuatrimestre se cuenta con la publicación de las piezas comunicativas invitando a la ciudadanía a aplicar una encuesta para evaluar el servicio recibido, no se logró evidenciar el informe con los resultados de dichas encuestas, lo que impidió el cumplimiento del 100% para esta actividad. </t>
  </si>
  <si>
    <t>2.5.4. Implementar segunda fase de la estrategia de Lenguaje Claro e Incluyente</t>
  </si>
  <si>
    <t xml:space="preserve">2 Informes de  la ejecución de la estrategia de lenguaje claro </t>
  </si>
  <si>
    <t xml:space="preserve">Durante el segundo y tercer cuatrimestre se desarrollaron algunas actividades relacionadas con el "Lenguaje Claro", sin embargo, dentro de las evidencias aportadas no fueron entregados los informes que dan cuenta de la EJECUCIÓN de la estrategia de lenguaje claro, tal como está definido en el producto, razón por la cual se dio como no cumplida esta actividad. </t>
  </si>
  <si>
    <t>2.5.5. Realizar y /o participar en ferias de servicio a la ciudadanía</t>
  </si>
  <si>
    <t>Oficina Asesora de Comunicaciones, Oficina Comercial</t>
  </si>
  <si>
    <t>Evidencias de realización y/o participación en dos (2) ferias de servicio.</t>
  </si>
  <si>
    <t xml:space="preserve">Durante el segundo y tercer cuatrimestre se llevaron a cabo dos (2) ferias de servicio a la ciudadanía, una en Samaniego - Nariño y la otra en El Tarra. Se cuenta con los listados de asistencia a dichas ferias, registros fotográficos y videos.
Adicionalmente, se presentaron dos informes de las actividades desarrolladas en cada una de las ferias. </t>
  </si>
  <si>
    <t>2.5.6. Hacer seguimiento a la implementación de la política de protección de datos personales</t>
  </si>
  <si>
    <t>Todas las dependencias, Comité Institucional de Gestión y Desempeño</t>
  </si>
  <si>
    <t>Registro de asistencia a reuniones virtuales o presenciales.</t>
  </si>
  <si>
    <t>En el último cuatrimestre se realizó el seguimiento a la implementación de la política de protección de datos personales, mediante reuniones programadas, de las cuales se cuenta con el registro de asistencia. De otra parte, para efectos de la socialización se evidenciaron piezas comunicativas relacionadas con el tratamiento de datos, las cuales fueron remitidas mediante correos electrónicos.</t>
  </si>
  <si>
    <t>3. MECANISMOS PARA LA TRANSPARENCIA Y ACCESO A LA INFORMACIÓN</t>
  </si>
  <si>
    <t>3.1. Lineamientos de transparencia activa</t>
  </si>
  <si>
    <t>3.1.1. Actualizar la información que le compete a la oficina de relación  con el  ciudadano en la sección de Transparencia y acceso a la información pública, Participa, y Atención y Servicio al Ciudadanía del portal institucional.</t>
  </si>
  <si>
    <t>Oficina Asesora de Comunicaciones, Oficina Asesora Jurídica, Dirección de Tecnologías de la Información y Comunicaciones</t>
  </si>
  <si>
    <t xml:space="preserve">Tres (3) Reportes de los cambios realizados en la información que le compete a relación con el ciudadano. </t>
  </si>
  <si>
    <t>Durante la vigencia, la oficina de relación con el ciudadano, solicitó la actualización de la información publicada en la sección de Transparencia y acceso a la información pública, en la página web del Instittuto.</t>
  </si>
  <si>
    <t>3.1.2. Mantener actualizada la sección de Transparencia y Acceso a la Información Pública de la portal web.</t>
  </si>
  <si>
    <t>Oficina Asesora de Comunicaciones, Dirección de Tecnologías de la Información y Comunicaciones, Dependencias de procesos misionales.</t>
  </si>
  <si>
    <t xml:space="preserve">Un (1) informe de cumplimiento o la directiva de la procuraduría general de la nación  </t>
  </si>
  <si>
    <t xml:space="preserve">En el último cuatrimestre se presentó el reporte de cumplimiento ITA para el periodo 2024 de la Procuraduría General de la Nación. </t>
  </si>
  <si>
    <t>3.1.3. Divulgar el procedimiento de Actualización del Normograma Institucional.</t>
  </si>
  <si>
    <r>
      <rPr>
        <sz val="10"/>
        <rFont val="Arial"/>
        <family val="2"/>
      </rPr>
      <t>Una (1) pieza comunicativa semestral de divulgación del procedimiento del NORMOGRAMA</t>
    </r>
    <r>
      <rPr>
        <sz val="10"/>
        <color rgb="FFFFC000"/>
        <rFont val="Arial"/>
        <family val="2"/>
      </rPr>
      <t>.</t>
    </r>
  </si>
  <si>
    <t xml:space="preserve">Durante el segundo y tercer cuatrimestre se divulgó el procedimiento para la actualización del normograma institucional con piezas comunicativas remitidas por correo electrónico. </t>
  </si>
  <si>
    <t xml:space="preserve">3.1.4. Realizar ejercicios o encuestas participativas con los grupos de interés a través de redes sociales, indagando acerca de la información que desean conocer del instituto </t>
  </si>
  <si>
    <t>Dependencias de procesos misionales</t>
  </si>
  <si>
    <t>Evidencias de los espacios de participación.
Documento resumen con los resultados de la participación.</t>
  </si>
  <si>
    <t>Durante la vigencia se realizaron encuestas participativas a través de redes sociales como Instagram, Facebook y LinkedIn, con el fin de conocer sobre los intereses de la ciudadanía frente a la información que proporciona el Instituto. 
En el tercer cuatrimestre se generó un informe con los resultados de las encuestas participativas.</t>
  </si>
  <si>
    <t>3.1.5. Organizar y actualizar la información de contratación de la sección Transparencia y acceso a la información pública del portal web, correspondiente a temas de contratación de la entidad.</t>
  </si>
  <si>
    <t>Subdirección Administrativa y Financiera - Contratación</t>
  </si>
  <si>
    <t>Enlace de la información de contratación actualizada.</t>
  </si>
  <si>
    <t xml:space="preserve">Durante la vigencia se actualizó en la página web del Instituto, sección "Transparencia y acceso a la información pública", los temas relacionados con contratación, entre ellos: i) plan anual de compras ii) información contractual, iii) publicidad de la ejecución de contratos iv) contrataciones en curso v) directorio de servidores. </t>
  </si>
  <si>
    <t>3.1.6. Tramitar la actualización de la información de talento humano que se encuentra en el portal web y en la IGACNET</t>
  </si>
  <si>
    <t>Oficina Asesora de Comunicaciones, Oficina Asesora de Planeación</t>
  </si>
  <si>
    <t>Correos electrónicos con la solicitud y/o los cambios de la información de talento humano en la página web y en IGACNET (cada cuatrimestre)</t>
  </si>
  <si>
    <t xml:space="preserve">Durante la vigencia se solicitó y actualizó en la página web del Instituto la información de talento humano relacionada con: i) planta de personal ii) directorio de funcionarios iii) estado de la planta de personal iv) actos administrativos de nombramiento de servidores públicos. </t>
  </si>
  <si>
    <t>3.1.7. Mantener actualizados en la página principal las noticias más relevantes para la ciudadanía y los grupos de valor, junto con el Calendario de Actividades en el numeral 1. Información de la Entidad, en el enlace Transparencia y Acceso a la Información Pública.</t>
  </si>
  <si>
    <t xml:space="preserve">En la página principal, las noticias actualizadas. 
En el numeral 1.10. el Calendario de Actividades actualizado. </t>
  </si>
  <si>
    <t>Durante la vigencia se actualizaron en la página web del Instituto, las noticias más relevantes para la ciudadanía y grupos de valor, así como el calendario de actividades en la sección "Transparencia y acceso a la información pública"</t>
  </si>
  <si>
    <t xml:space="preserve">3.1.8. Elaborar propuesta base de esquema de publicación  del menú participa atendiendo lo señalado en la resolución 1519 de 2020. </t>
  </si>
  <si>
    <t>Equipo líder de participación ciudadana y rendición de cuentas</t>
  </si>
  <si>
    <t xml:space="preserve">Un documento con esquema de publicación elaborado. </t>
  </si>
  <si>
    <t>En el segundo cuatrimestre se presentó un documento en PDF con las orientaciones para actualizar el Menú Participa del portal web institucional y un archivo en formato Excel con el esquema de publicación de información del IGAC para la vigencia 2024.</t>
  </si>
  <si>
    <t>3.2. Lineamientos de transparencia pasiva</t>
  </si>
  <si>
    <t>3.2.1. Socializar y divulgar  la Ley 1712 de 2014 Transparencia y acceso a la información pública a todos los funcionarios y contratistas, incluyendo las implicaciones de su incumplimiento</t>
  </si>
  <si>
    <t>Evidencia de la capacitación de la Ley 1712 de 2014.                      Dos (2) Piezas de divulgación de la Ley 1712 de 2014.</t>
  </si>
  <si>
    <t>Durante la vigencia se socializó y divulgó la Ley 1712 de 2014 por medio de la cual se crea la ley de transparencia y del derecho de acceso a la información pública nacional, mediante pieza publicitaria y capacitación.</t>
  </si>
  <si>
    <t>3.3. Elaboración de los instrumentos de gestión de la información</t>
  </si>
  <si>
    <t>3.3.1. Coordinar la elaboración y publicación del Índice de Información Clasificada y Reservada de acuerdo al Decreto 1081 de 2015, de los procesos que tengan identificados activos de información.</t>
  </si>
  <si>
    <t>Oficina Asesora Jurídica
 Dirección de Tecnologías de la Información y Comunicaciones</t>
  </si>
  <si>
    <t>Todas las dependencias, Comité Institucional de Gestión y Desempeño, Dirección de Tecnologías de la Información y Comunicaciones</t>
  </si>
  <si>
    <t xml:space="preserve"> Matriz de Índice de información clasificada y reservada actualizado y publicado a  31 de diciembre.</t>
  </si>
  <si>
    <t xml:space="preserve">En el tercer cuatrimestre se actualizó y publicó la matriz de índice de información clasificada y reservada - 2024, en la sección "Transparencia y acceso a la información pública" de la página web del Instituto. </t>
  </si>
  <si>
    <t>3.3.2. Realizar seguimiento al proceso de actualización y convalidación de las Tablas de Retención Documental (TRD) V.6  según  (Estructura Orgánica Decreto 846 de 2021) de conformidad con los requerimientos normativos solicitados por el Archivo General de la Nación.</t>
  </si>
  <si>
    <t>Todas las dependencias, Comité Institucional de Gestión y Desempeño, Oficina Asesora de Comunicaciones</t>
  </si>
  <si>
    <t>Soporte de trabajo que evidencien el proceso de actualizacion realizado a las TRD.                                                                                         Evidencia de seguimiento a la convalidación de las TRD.</t>
  </si>
  <si>
    <t xml:space="preserve">Durante el segundo y tercer cuatrimestre se llevaron a cabo reuniones con funcionarios del Archivo General de la Nación donde se consideró la evaluación, convalidación y ajustes de las tablas de retención documental del IGAC, lo cual se encuentra soportado en las respectivas actas de reunión. 
Adicionalmente, se elaboró un informe final con el detalle del proceso llevado a cabo para la convalidación de las Tablas de Retención Documental V-6. </t>
  </si>
  <si>
    <t>3.4. Criterio diferencial de accesibilidad</t>
  </si>
  <si>
    <t>3.4.1. Incluir en la página web de la Entidad piezas en lenguaje de señas para el ciudadano con discapacidad auditiva</t>
  </si>
  <si>
    <t>Pantallazos de la ubicación de las Piezas en lenguaje de señas para el ciudadano con discapacidad auditiva, en la página web de la Entidad</t>
  </si>
  <si>
    <t xml:space="preserve">Durante el segundo y tercer Cuatrimestre se incluyeron en la página web del Instituto algunas piezas comunicativas en lenguaje de señas, orientadas a facilitar la interacción con aquellos ciudadanos que presentan discapacidad auditiva y requieren acceder a algunos de los servicios ofrecidos por el IGAC. </t>
  </si>
  <si>
    <t>3.5. Monitoreo del acceso a la información pública</t>
  </si>
  <si>
    <t>3.5.1. Realizar, tabular y publicar informe de los resultados de la encuesta sobre Transparencia y acceso a la información del portal institucional</t>
  </si>
  <si>
    <t>Publicación del Informe de resultados de la encuesta de satisfacción del ciudadano sobre Transparencia y acceso a la información del portal institucional.</t>
  </si>
  <si>
    <t>En el tercer cuatrimestre se generó un informe con los resultados de las encuestas de satisfacción y percepción ciudadana, que fueron aplicadas a través de diferentes canales de atención (presencial, virtual, telefónico).</t>
  </si>
  <si>
    <t>3.5.2. Implementar las  mejoras identificadas y  priorizadas por las áreas  en la página web de la Entidad</t>
  </si>
  <si>
    <t>Oficina Asesora de Planeación, Oficina de Relación con el Ciudadano, Oficina Asesora de Comunicaciones</t>
  </si>
  <si>
    <t>Listado de las mejoras realizadas, en la página web de la Entidad</t>
  </si>
  <si>
    <t xml:space="preserve">Durante la vigencia se identificaron, priiorizaron e implementaron mejoras en la página web del Instituto, entre ellas las relacionadas con: creación módulo de hoja de vida de aspirantes, subsitio de especificaciones técnicas para la generación de cartografía básica, convocatoria de desarrolladores  GIS - SIG (DTIG), imagen del chat WEB, página de datos abiertos GEODESIA, módulo de socializaciones MIPG. </t>
  </si>
  <si>
    <t xml:space="preserve">3.5.3. Consolidar y publicar informes trimestrales de los procesos judiciales de la entidad. </t>
  </si>
  <si>
    <t>Matriz de procesos judiciales trimestral publicada.</t>
  </si>
  <si>
    <t xml:space="preserve">Durante la vigencia se consolidaron y publicaron informes con las matrices de seguimiento de procesos judiciales, en los cuales se puede evidenciar entre otros aspectos: demandante y demandado, tipo de acción y de proceso, estado actual. </t>
  </si>
  <si>
    <t>4. ESTRATEGIA DE RENDICIÓN DE CUENTAS</t>
  </si>
  <si>
    <t>4.1. Etapa de aprestamiento</t>
  </si>
  <si>
    <t>4.1.1. Identificar y actualizar roles de cada dependencia y cada dirección territorial para suministro de información orientada a la rendición de cuentas</t>
  </si>
  <si>
    <t>Archivo con la relación de enlaces para rendición de cuentas.                                                                               Documentos  con roles y responsabilidades de las diferentes  areas de la entidad, en materia de rendicion de cuentas.                 Evidencias de socializacion  de roles y responsabilidades.</t>
  </si>
  <si>
    <t xml:space="preserve">En el primer cuatrimestre se generó un archivo con la relación de enlaces para la rendición de cuentas y un documento en el cual se identificaron los roles y responsabilidades de las diferentes áreas de la entidad en materia de rendición de cuentas. las cuales fueron debidamente socializadas. </t>
  </si>
  <si>
    <t>4.1.2. Fortalecer las competencias (conocimientos, habilidades, carácter y valores) del equipo lider requeridas para el proceso de rendición de cuentas</t>
  </si>
  <si>
    <t>Una (1) Socialización de la herramienta del Manual Único de Rendicion de Cuentas.</t>
  </si>
  <si>
    <t>En el primer cuatrimestre se llevo a cabo la socialización de la herramienta "Manual único de rendición de cuentas", con el fin de fortalecer las competencias del equipo líder, para el proceso de rendición de cuenta.</t>
  </si>
  <si>
    <t>4.1.3. Realizar autodiagnóstico, autoevaluación, reto y estrategia de rendicion de cuentas  para su validación por parte del equipo líder de participación ciudadana y rendición de cuentas y posterior publicación.</t>
  </si>
  <si>
    <t>Instrumento de autodiagnóstico de rendición de cuentas aplicado.
Instrumento de Autoevaluación enfoque de derechos humanos y paz en la rendición de cuentas aplicado. 
Reto de la rendición de cuentas
Estrategia de Rendicion de cuentas. 
Evidencia de aprobación por parte del equipo lider  
Evidencia de la Publicación de los instrumentos validados.</t>
  </si>
  <si>
    <t>Agosto</t>
  </si>
  <si>
    <t>Durante el primer y segundo cuatrimestre se aplicó el instrumento de autodiagnóstico de rendición de cuentas, así como el de autoevaluación. Adicionalmente, se aprobó el procedimiento "Participación ciudadana y rendición de cuentas" y se publicó en la página web del Instituto junto con los informes de rendición de cuentas correspondientes al año 2024, los cuales se encuentran en la sección "4.7.3. Informe de rendición de cuentas a la ciudadanía".</t>
  </si>
  <si>
    <t>4.1.4. Adelantar una jornada de sensibilización con la alta dirección sobre  la política de participación ciudadana en la gestión pública, especialmente en materia de rendición de cuentas</t>
  </si>
  <si>
    <t>Evidencias de la jornada de sensibilización adelantada</t>
  </si>
  <si>
    <t>Febrero</t>
  </si>
  <si>
    <t xml:space="preserve">Para el primer cuatrimestre, el director general del Instituto presidió una jornada de sensibilización, cuyo eje principal fue el fortalecimiento del proceso de relación entre la ciudadanía y el IGAC, enfatizando en los aspectos relacionados con la política de Participación Ciudadana y Rendición de Cuentas. Se tiene como soporte de esta actividad el registro de asistencia. </t>
  </si>
  <si>
    <t xml:space="preserve">4.1.5. Realizar socializaciones o capacitaciones para los servidores públicos y contratistas de la Entidad en rendición de cuentas, participación ciudadana y control social </t>
  </si>
  <si>
    <t xml:space="preserve">Equipo líder de rendición de cuentas y participación, Oficina de Relación con el Ciudadano                                                                   </t>
  </si>
  <si>
    <t>Base de datos con los registros de asistencia de las capacitaciones en rendición de cuentas, participación ciudadana y control social (segundo y tercer cuatrimestre)</t>
  </si>
  <si>
    <t>Durante el segundo y tercer cuatrimestre, se realizaron capacitaciones y socializaciones en el espacio "Café del Conocimiento Institucional - Multiplicadores de control social en el marco de una geografía para la vida y Participación Ciudadana", en temas relacionados con la participación ciudadana, dejando como evidencia dos (2) bases de datos con los registros de asistencia.</t>
  </si>
  <si>
    <t>4.2. Etapa de Diseño</t>
  </si>
  <si>
    <t>4.2.1. Socializar e implementar el procedimiento de Regulación de la Entidad, junto con su correspondiente formato, atendiendo a lo dispuesto en la Resolución 1519 de 2020</t>
  </si>
  <si>
    <t xml:space="preserve">Dirección de Regulación y Habilitación </t>
  </si>
  <si>
    <t>Evidencias de tres (3) socializaciones del procedimiento de regulación.</t>
  </si>
  <si>
    <t xml:space="preserve">Durante la vigencia, la Dirección de Regulación y Habilitación llevó a cabo tres (3) socializaciones del "Procedimiento de Regulación" versión 3, las cuales se realizaron de forma presencia y virtual, conforme a los registros de asistencia evidenciados.  </t>
  </si>
  <si>
    <t>4.3. Etapa de preparación</t>
  </si>
  <si>
    <t>4.3.1. Elaborar informe de rendición de cuentas con enfoque en derechos humanos y ODS</t>
  </si>
  <si>
    <t>Equipo lider de participación ciudadana  y rendicion de cuentas, Oficina Asesora de Comunicaciones</t>
  </si>
  <si>
    <t>Informe de rendición de cuentas con enfoque en derechos humanos y ODS</t>
  </si>
  <si>
    <t>En el último cuatrimestre se publicó el informe de rendición de cuentas para la vigencia 2024, en la sección "Transparencia y acceso a la información pública"</t>
  </si>
  <si>
    <t>4.3.2. Realizar consulta participativa de los temas de rendición de cuentas con los grupos de interés  identificados para fortalecer capacidades de diálogo</t>
  </si>
  <si>
    <t>Realizar una encuesta para la ciudadanía, partes interesadas y grupos de interes.</t>
  </si>
  <si>
    <t xml:space="preserve">Durante el segundo y tercer cuatrimestre se difundió en la página web del Instituto y en redes sociales pieza de comunicación invitando a la ciudadanía a participar en la consulta pública de rendición de cuentas del sector estadístico DANE-IGAC. El resumen de las preguntas y comentarios recibidios por la ciudadanía se clasificaron  e incluyeron en el informe de rendición de cuentas - sector estadístico 2024, el cual se encuentra publicado en la página web del Instituto. </t>
  </si>
  <si>
    <t>4.3.3. Realizar las convocatorias a las actividades de rendición de cuenta de acuerdo con la estrategia planteada</t>
  </si>
  <si>
    <t>Oficina de Relación con el Ciudadano, Equipo líder  de participación ciudadana y rendición de cuentas</t>
  </si>
  <si>
    <t>Cuatro (4) evidencias de las convocatorias de rendición de cuentas por diferentes medios externos e internos de comunicación.</t>
  </si>
  <si>
    <t>En el segundo y tercer cuatrimestre el Instituto realizó varias convocatorias por redes sociales como Instagram, Facebook y X, en las cuales se invitó a la ciudadanía a participar en la consulta pública de rendición de cuentas DANE - IGAC 2024.</t>
  </si>
  <si>
    <t>4.4. Etapa de ejecución - entrega de información</t>
  </si>
  <si>
    <t>4.4.1. Consolidar y presentar el informe al Congreso 2023-2024, incluyendo estados contables y financieros de la Entidad</t>
  </si>
  <si>
    <t>Todas las dependencias y Direcciones Territoriales</t>
  </si>
  <si>
    <t>Un (1) Informe al Congreso.</t>
  </si>
  <si>
    <t>Durante el último cuatrimestre se consolidó y presentó al Congreso de la República el informe de rendición de cuentas del sector estadístico, correspondiente al periodo Julio 2023 a Junio 2024.</t>
  </si>
  <si>
    <t>4.4.2. Elaboración  y publicación en la página web del informe de rendición de cuentas del Acuerdo de Paz</t>
  </si>
  <si>
    <t>Dependencias de procesos misionales, Equipo líder de participación ciudadana y rendición de cuentas, Oficina Asesora de Comunicaciones</t>
  </si>
  <si>
    <t>Un (1) Informe de rendición de cuentas del Acuerdo de paz anual 2023.</t>
  </si>
  <si>
    <t>En el primer cuatrimestre se elaboró el informe de rendición de cuentas del acuerdo de paz anual correspondiente a la vigencia 2023 y se publicó en la página web del Instituto en la sección "4.7.3. Informe de rendición de cuentas a la ciudadanía".</t>
  </si>
  <si>
    <t>4.4.3. Elaborar y publicar informe de gestión</t>
  </si>
  <si>
    <t xml:space="preserve">Un (1) Informe de gestión 2023.
</t>
  </si>
  <si>
    <t>En el primer cuatrimestre se elaboró el informe de gestión correspondiente a la vigencia 2023, el cual se publicó en la sección "4.7.1. Informe de Gestión" de la página web del Instituto.</t>
  </si>
  <si>
    <t>4.4. Etapa de ejecución - acciones de diálogo</t>
  </si>
  <si>
    <t>4.4.4. Ejercicio de diálogo frente a la implementación del Plan Anticorrupción y de Atención al Ciudadano</t>
  </si>
  <si>
    <t>Formulario como espacio de diálogo frente a las observaciones e inquietudes que se tengan frente a la implementación del PAAC.</t>
  </si>
  <si>
    <t xml:space="preserve">En el tercer cuatrimestre la oficina asesora de planeación manifestó mediante documento escrito las justificaciones para no llevar a cabo esta actividad, razón por la cual se dio como no cumplida. </t>
  </si>
  <si>
    <t>4.4.5. Divulgar los avances respecto a la implementación del Acuerdo de Paz conforme a los lineamientos nacionales</t>
  </si>
  <si>
    <t>Dependencias de procesos misionales, Oficina Asesora de Planeación</t>
  </si>
  <si>
    <t>Contenido comunicativo respecto a la implementación del Acuerdo de Paz anual 2022.</t>
  </si>
  <si>
    <t xml:space="preserve">En el último cuatrimestre se divulgaron los avances de la implementación del acuerdo de paz mediante la resdes sociales de Instagram y X, entre ellos: curso de Reconocedor Predial Urbano Rural, formulación de Planes Integrales de Prevención (PIP), lanzamiento del Plan de Acción del Programa Integral de Garantías para Mujeres Lideresas y Defensoras de Derechos Humanos 2024-2028, reactivación de la Mesa Nacional de Garantías, encuentros con Colectivos de Comunicación para el Catastro Multipropósito, la Escuela Intercultural. </t>
  </si>
  <si>
    <t>4.4.6. Llevar a cabo acciones de dialogo con los ciudadanos o grupos de interés desde  las áreas misionales de la entidad, aplicando, entre otros, programas de uso de tecnología</t>
  </si>
  <si>
    <t>Evidencias de Cuatro (4) acciones de diálogo, tales como facebook-live, foros y otros.</t>
  </si>
  <si>
    <t>Durante el segundo y tercer cuatrimestre la Dirección de Investigación y Prospectiva desarrolló un espacio de formación denominado "Viernes de Investigación" a través de canales virtuales (teams, YouTube) con las siguientes temáticas: Calidad del agua mediante sensores remoto, Enseñar con geomática: Experiencias de trabajo en entornos virtuales de aprendizaje, semiautomatización de la revisión sistemática de laliteratura para la elaboración de artículos académicos y científicos; orientadas a fortalecer el diálogo con los ciudadanos y promover una participación activa.</t>
  </si>
  <si>
    <t>4.5 Etapa de ejecución - acciones de diálogo</t>
  </si>
  <si>
    <t>4.5.1 Convocar y realizara al menos dos espacios de diálogo de rendición de cuentas del IGAC</t>
  </si>
  <si>
    <t>Oficina de Relación con el Ciudadano Oficina Asesora de Planeación</t>
  </si>
  <si>
    <t>Equipo líder de participación ciudadana y rendición de cuentas, Oficina Asesora de Comunicaciones</t>
  </si>
  <si>
    <t>Dos (2) Informes tipo memorias de los espacios de diálogo publicados</t>
  </si>
  <si>
    <t xml:space="preserve">En el último cuatrimestre se realizaron dos convocatorias invitando a participar en el evento de rendición de cuentas del IGAC y se publicó en la sección "Transparencia y acceso a la información pública" el informe con las memorias de la jornada de rendición de cuentas. </t>
  </si>
  <si>
    <t>4.5. Etapa de seguimiento y evaluación</t>
  </si>
  <si>
    <t>4.5.2 Recopilar, sistematizar y analizar las propuestas y observaciones efectuadas por la ciudadanía  en los espacios de diálogo de rendición de cuentas</t>
  </si>
  <si>
    <t>Dos (2) Informes tipo memorias de espacios de diálogo publicados incluyendo propuestas y observaciones de la ciudadanía frente a los espacios de diálogo.</t>
  </si>
  <si>
    <t xml:space="preserve">En el último cuatrimestre se generaron y publicaron en la página web del Instituto, los informes con los resultados de las propuestas y observaciones de la ciudadanía relacionados con los espacios de rendición de cuentas del IGAC. </t>
  </si>
  <si>
    <t>4.5.3 Elaborar y publicar el informe de resultados de la estrategia de rendición de cuentas realizados en el año 2023.</t>
  </si>
  <si>
    <t>Un (1) Informe de resultados de la estrategia de rendición de cuentas</t>
  </si>
  <si>
    <t>En el último cuatrimestre se elaboró y publicó el "Informe de ejercicios de participación ciudadana y rendición de cuentas - primer y segundo semestre 2023", en la sección "4.7.3. Informe de rendición de cuentas a la ciudadanía" de la página web del IGAC, con las respectivas conclusiones y recomendaciones.</t>
  </si>
  <si>
    <t xml:space="preserve">5. INICIATIVAS ADICIONALES  </t>
  </si>
  <si>
    <t>5.1. Política de integridad</t>
  </si>
  <si>
    <t>5.1.1. Implementar el autodiagnóstico y las actividades de gestión del código de integridad, teniendo en cuenta el plan de trabajo establecido</t>
  </si>
  <si>
    <t xml:space="preserve">Equipo líder de integridad y conflicto de intereses </t>
  </si>
  <si>
    <t>Autodiagnóstico de la implementación de integridad (primer cuatrimestre).                                                                                                
Plan de Gestión del Código de Integridad (primer cuatrimestre).             
Actas de reunión del Equipo Líder de Integridad (cada cuatrimestre).                                                                                        Listas de asistencia, informes, piezas comunicativas y demás evidencias de la ejecución de actividades del Plan de Gestión del Código de Integridad conforme al cronograma planteado (segundo y tercer cuatrimestre).                                                                     
Documento con la evaluación de resultados de la implementación del Código de Integridad (tercer cuatrimestre).</t>
  </si>
  <si>
    <t>Durante la vigencia se elaboró el autodiagnóstico de gestión del código de integridad, se formuló la "Estrategia de Integridad", se realizaron varias reuniones del equipo líder de integridad, se diseñaron piezas comunicativas para invitar a los servidores públicos a participar en la encuesta de medición de apropiación del  código de integridad, las cuales se socializaron mediante correo electrónico y, en el tercer cuatrimestre se entregó el documento final donde se puede evidenciar la evaluación de los resultados de la implementación del Código de Integridad.</t>
  </si>
  <si>
    <t>5.2. Participación ciudadana</t>
  </si>
  <si>
    <t>5.2.1. Realizar los ejercicios de participación durante el diseño de los proyectos normativos con la ciudadanía y actores interesados.</t>
  </si>
  <si>
    <t>Oficina Asesora de Comunicaciones, dependencia del proceso que emite el proyecto normativo, Oficina de Relación con el Ciudadano</t>
  </si>
  <si>
    <t>Evidencias de la publicación de proyectos normativos para participación ciudadana y actores interesados
Observaciones y respuestas publicadas en la página web</t>
  </si>
  <si>
    <t>Durante la vigencia fue posible evidenciar la particiapr ciudadana en los proyectos normativos publicados por la entidad a través de la página web.</t>
  </si>
  <si>
    <t xml:space="preserve">5.2.2. Generar un espacio de participación ciudadana respecto al Plan Estratégico Institucional </t>
  </si>
  <si>
    <t>Evidencias del espacio de participación dispuesto</t>
  </si>
  <si>
    <t>Durante el primer cuatrimestre se llevo a cabo la creación de formulario, piezas comunicativas y publicación del plan estratégico institucional, para la participación ciudadana dispuesto para el Plan Estratégico Institucional.</t>
  </si>
  <si>
    <t>5.2.3. Realizar y socializar ejercicios participativos del Plan Anticorrupción y de Atención al Ciudadano, a nivel interno y externo del IGAC</t>
  </si>
  <si>
    <t>Evidencias de dos ejercicios participativos de rendición de cuentas
Informe de los resultados del ejercicio de participación</t>
  </si>
  <si>
    <t>Durante el primer cuatrimestre se aportaron  evidencias de dos ejercicios participativos de rendición de cuentas y un Informe de los resultados del ejercicio de participación.</t>
  </si>
  <si>
    <t xml:space="preserve">5.2.4. Publicar cuatrimestralmente los conceptos jurídicos emitidos por la OAJ que se consideren importantes para el conocimiento general de los grupos de interés </t>
  </si>
  <si>
    <t>Un (1) Informe de Conceptos Jurídicos, publicados cuatrimestralmente en la página web.</t>
  </si>
  <si>
    <t>Durante la vigencia la Oficina Asesora Jurídica realizó la publicación de los conceptos jurídicos que debian ser conocidos por la ciudadanía para cada uno de los cuatrimestres del 2024.</t>
  </si>
  <si>
    <t>5.2.5. Implementar el autodiagnóstico y las actividades de gestión de conflicto de interés, teniendo en cuenta el plan de trabajo establecido</t>
  </si>
  <si>
    <t>Equipo líder de integridad y conflicto de intereses 
Comité Institucional de Gestión y Desempeño</t>
  </si>
  <si>
    <t>Autodiagnóstico para la gestión de conflicto de intereses (primer cuatrimestre)                                                           
Plan de trabajo para la gestión de conflicto de intereses (primer cuatrimestre)                                                     
Listas de asistencia, informes, piezas comunicativas y demás evidencias de la ejecución de las actividades establecidas en el cronograma (segundo y tercer cuatrimestre)                                                                                  
Acta de seguimiento por parte del Comité Institucional de Gestión y Desempeño a la implementación de la estrategia de gestión de conflicto de intereses (tercer cuatrimestre)</t>
  </si>
  <si>
    <t xml:space="preserve">Durante la vigencia se elaboró el "Autodiagnóstico para la gestión de conflicto de intereses", se formuló la "Estrategia de Conflicto de Interés" y se diseñó el plan de trabajo (plan de acción y cronograma) a desarrollar durante el año 2024, actividades soportadas en informes, piezas comunicativas, listados de asistencia. No obstante, en el tercer cuatrimestre no se logró evidenciar el acta del comité institucional de gestión y desempeño con el segumiento a la implementación de la estrategia de gestión de conflicto de intereses, situación que impidió el cumplimiento del 100% de esta actividad. </t>
  </si>
  <si>
    <t>Cumple</t>
  </si>
  <si>
    <t>No Cumple</t>
  </si>
  <si>
    <t>Sin meta programada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</si>
</sst>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yyyy"/>
    <numFmt numFmtId="165" formatCode="0.0"/>
  </numFmts>
  <fonts count="17">
    <font>
      <sz val="11"/>
      <color theme="1"/>
      <name val="Arial"/>
    </font>
    <font>
      <sz val="12"/>
      <name val="Arial"/>
      <family val="2"/>
    </font>
    <font>
      <b/>
      <sz val="28"/>
      <name val="Arial"/>
      <family val="2"/>
    </font>
    <font>
      <b/>
      <sz val="10"/>
      <name val="Arial"/>
      <family val="2"/>
    </font>
    <font>
      <sz val="11"/>
      <color theme="1"/>
      <name val="Arial"/>
      <family val="2"/>
    </font>
    <font>
      <sz val="10"/>
      <name val="Arial"/>
      <family val="2"/>
    </font>
    <font>
      <b/>
      <sz val="10"/>
      <name val="Arial Narrow"/>
      <family val="2"/>
    </font>
    <font>
      <sz val="10"/>
      <name val="Arial Narrow"/>
      <family val="2"/>
    </font>
    <font>
      <sz val="10"/>
      <color theme="3"/>
      <name val="Arial"/>
      <family val="2"/>
    </font>
    <font>
      <sz val="10"/>
      <color rgb="FF000000"/>
      <name val="Arial"/>
      <family val="2"/>
    </font>
    <font>
      <sz val="10"/>
      <color theme="1"/>
      <name val="Arial"/>
      <family val="2"/>
    </font>
    <font>
      <sz val="10"/>
      <color rgb="FFFFC000"/>
      <name val="Arial"/>
      <family val="2"/>
    </font>
    <font>
      <sz val="10"/>
      <color rgb="FFFF0000"/>
      <name val="Arial"/>
      <family val="2"/>
    </font>
    <font>
      <b/>
      <sz val="12"/>
      <color theme="0"/>
      <name val="Arial Narrow"/>
      <family val="2"/>
    </font>
    <font>
      <b/>
      <sz val="12"/>
      <color theme="2"/>
      <name val="Arial Narrow"/>
      <family val="2"/>
    </font>
    <font>
      <b/>
      <sz val="13"/>
      <color theme="0"/>
      <name val="Arial Narrow"/>
      <family val="2"/>
    </font>
    <font>
      <b/>
      <sz val="13"/>
      <color theme="2"/>
      <name val="Arial Narrow"/>
      <family val="2"/>
    </font>
  </fonts>
  <fills count="3">
    <fill>
      <patternFill patternType="none"/>
    </fill>
    <fill>
      <patternFill patternType="gray125"/>
    </fill>
    <fill>
      <patternFill patternType="solid">
        <fgColor theme="4" tint="-0.249977111117893"/>
        <bgColor rgb="FF7030A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9" fontId="4" fillId="0" borderId="0" applyFont="0" applyFill="0" applyBorder="0" applyAlignment="0" applyProtection="0"/>
    <xf numFmtId="0" fontId="4" fillId="0" borderId="0"/>
  </cellStyleXfs>
  <cellXfs count="50">
    <xf numFmtId="0" fontId="0" fillId="0" borderId="0" xfId="0"/>
    <xf numFmtId="0" fontId="4" fillId="0" borderId="0" xfId="0" applyFont="1"/>
    <xf numFmtId="1" fontId="5" fillId="0" borderId="1" xfId="1" applyNumberFormat="1" applyFont="1" applyFill="1" applyBorder="1" applyAlignment="1" applyProtection="1">
      <alignment horizontal="center" vertical="center"/>
    </xf>
    <xf numFmtId="1" fontId="5" fillId="0" borderId="0" xfId="1" applyNumberFormat="1" applyFont="1" applyFill="1" applyBorder="1" applyAlignment="1" applyProtection="1">
      <alignment horizontal="left" vertical="center"/>
    </xf>
    <xf numFmtId="0" fontId="1" fillId="0" borderId="0" xfId="0" applyFont="1" applyAlignment="1">
      <alignment vertical="center" wrapText="1"/>
    </xf>
    <xf numFmtId="0" fontId="6" fillId="0" borderId="0" xfId="0" applyFont="1" applyAlignment="1">
      <alignment horizontal="center" vertical="center" wrapText="1"/>
    </xf>
    <xf numFmtId="0" fontId="3" fillId="0" borderId="0" xfId="0" applyFont="1" applyAlignment="1">
      <alignment horizontal="center" vertical="center" wrapText="1"/>
    </xf>
    <xf numFmtId="0" fontId="5" fillId="0" borderId="0" xfId="0" applyFont="1" applyAlignment="1">
      <alignment vertical="center" wrapText="1"/>
    </xf>
    <xf numFmtId="0" fontId="1" fillId="0" borderId="0" xfId="0" applyFont="1" applyAlignment="1">
      <alignment vertical="center"/>
    </xf>
    <xf numFmtId="0" fontId="15" fillId="2" borderId="1" xfId="0" applyFont="1" applyFill="1" applyBorder="1" applyAlignment="1">
      <alignment horizontal="center" vertical="center" wrapText="1"/>
    </xf>
    <xf numFmtId="9" fontId="15" fillId="2" borderId="1" xfId="0" applyNumberFormat="1" applyFont="1" applyFill="1" applyBorder="1" applyAlignment="1">
      <alignment horizontal="center" vertical="center" wrapText="1"/>
    </xf>
    <xf numFmtId="164" fontId="16" fillId="2" borderId="1" xfId="0" applyNumberFormat="1" applyFont="1" applyFill="1" applyBorder="1" applyAlignment="1">
      <alignment horizontal="center" vertical="center" wrapText="1"/>
    </xf>
    <xf numFmtId="0" fontId="16" fillId="2" borderId="1" xfId="0" applyFont="1" applyFill="1" applyBorder="1" applyAlignment="1">
      <alignment horizontal="center" vertical="center" wrapText="1"/>
    </xf>
    <xf numFmtId="9" fontId="14" fillId="2" borderId="1" xfId="0" applyNumberFormat="1"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0" xfId="0" applyFont="1" applyAlignment="1">
      <alignment horizontal="center" vertical="center" wrapText="1"/>
    </xf>
    <xf numFmtId="0" fontId="5" fillId="0" borderId="1" xfId="0" applyFont="1" applyBorder="1" applyAlignment="1">
      <alignment horizontal="left" vertical="center" wrapText="1"/>
    </xf>
    <xf numFmtId="9" fontId="5" fillId="0" borderId="1" xfId="0" applyNumberFormat="1" applyFont="1" applyBorder="1" applyAlignment="1">
      <alignment horizontal="left" vertical="center" wrapText="1"/>
    </xf>
    <xf numFmtId="49" fontId="5" fillId="0" borderId="1" xfId="0" applyNumberFormat="1" applyFont="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9" fontId="5" fillId="0" borderId="1" xfId="1" applyFont="1" applyFill="1" applyBorder="1" applyAlignment="1" applyProtection="1">
      <alignment horizontal="center" vertical="center"/>
    </xf>
    <xf numFmtId="10" fontId="5" fillId="0" borderId="1" xfId="0" applyNumberFormat="1" applyFont="1" applyBorder="1" applyAlignment="1">
      <alignment horizontal="center" vertical="center"/>
    </xf>
    <xf numFmtId="0" fontId="5" fillId="0" borderId="1" xfId="0" applyFont="1" applyBorder="1" applyAlignment="1">
      <alignment horizontal="justify" vertical="center" wrapText="1"/>
    </xf>
    <xf numFmtId="0" fontId="5" fillId="0" borderId="0" xfId="0" applyFont="1" applyAlignment="1">
      <alignment horizontal="left" vertical="center"/>
    </xf>
    <xf numFmtId="0" fontId="5" fillId="0" borderId="0" xfId="2" applyFont="1" applyAlignment="1">
      <alignment horizontal="left" vertical="center"/>
    </xf>
    <xf numFmtId="1" fontId="5" fillId="0" borderId="0" xfId="0" applyNumberFormat="1" applyFont="1" applyAlignment="1">
      <alignment horizontal="left" vertical="center"/>
    </xf>
    <xf numFmtId="1" fontId="5" fillId="0" borderId="1" xfId="0" applyNumberFormat="1" applyFont="1" applyBorder="1" applyAlignment="1">
      <alignment horizontal="center" vertical="center"/>
    </xf>
    <xf numFmtId="10" fontId="5" fillId="0" borderId="1" xfId="0" applyNumberFormat="1" applyFont="1" applyBorder="1" applyAlignment="1">
      <alignment horizontal="left" vertical="center" wrapText="1"/>
    </xf>
    <xf numFmtId="164" fontId="5" fillId="0" borderId="1" xfId="0" applyNumberFormat="1" applyFont="1" applyBorder="1" applyAlignment="1">
      <alignment horizontal="center" vertical="center" wrapText="1"/>
    </xf>
    <xf numFmtId="165" fontId="5" fillId="0" borderId="0" xfId="0" applyNumberFormat="1" applyFont="1" applyAlignment="1">
      <alignment horizontal="left" vertical="center"/>
    </xf>
    <xf numFmtId="0" fontId="8" fillId="0" borderId="1" xfId="0" applyFont="1" applyBorder="1" applyAlignment="1">
      <alignment horizontal="center" vertical="center"/>
    </xf>
    <xf numFmtId="9" fontId="5" fillId="0" borderId="1" xfId="1" applyFont="1" applyFill="1" applyBorder="1" applyAlignment="1" applyProtection="1">
      <alignment horizontal="left" vertical="center"/>
    </xf>
    <xf numFmtId="0" fontId="9" fillId="0" borderId="1" xfId="0" applyFont="1" applyBorder="1" applyAlignment="1">
      <alignment horizontal="left" vertical="center" wrapText="1"/>
    </xf>
    <xf numFmtId="164" fontId="10" fillId="0" borderId="1" xfId="0" applyNumberFormat="1" applyFont="1" applyBorder="1" applyAlignment="1">
      <alignment horizontal="center" vertical="center" wrapText="1"/>
    </xf>
    <xf numFmtId="1" fontId="5" fillId="0" borderId="1" xfId="0" applyNumberFormat="1" applyFont="1" applyBorder="1" applyAlignment="1">
      <alignment horizontal="justify" vertical="center" wrapText="1"/>
    </xf>
    <xf numFmtId="0" fontId="11" fillId="0" borderId="1" xfId="0" applyFont="1" applyBorder="1" applyAlignment="1">
      <alignment horizontal="left" vertical="center" wrapText="1"/>
    </xf>
    <xf numFmtId="0" fontId="5" fillId="0" borderId="1" xfId="0" applyFont="1" applyBorder="1" applyAlignment="1">
      <alignment horizontal="left" vertical="center"/>
    </xf>
    <xf numFmtId="1" fontId="5" fillId="0" borderId="0" xfId="0" applyNumberFormat="1" applyFont="1" applyAlignment="1">
      <alignment horizontal="left" vertical="center" wrapText="1"/>
    </xf>
    <xf numFmtId="0" fontId="12" fillId="0" borderId="0" xfId="2" applyFont="1" applyAlignment="1">
      <alignment horizontal="left" vertical="center"/>
    </xf>
    <xf numFmtId="0" fontId="12" fillId="0" borderId="0" xfId="0" applyFont="1" applyAlignment="1">
      <alignment horizontal="left" vertical="center"/>
    </xf>
    <xf numFmtId="1" fontId="12" fillId="0" borderId="0" xfId="0" applyNumberFormat="1" applyFont="1" applyAlignment="1">
      <alignment horizontal="left" vertical="center"/>
    </xf>
    <xf numFmtId="1" fontId="5" fillId="0" borderId="1" xfId="0" applyNumberFormat="1" applyFont="1" applyBorder="1" applyAlignment="1">
      <alignment horizontal="center" vertical="center" wrapText="1"/>
    </xf>
    <xf numFmtId="0" fontId="5" fillId="0" borderId="0" xfId="0" applyFont="1" applyAlignment="1">
      <alignment vertical="center"/>
    </xf>
    <xf numFmtId="0" fontId="5" fillId="0" borderId="0" xfId="0" applyFont="1" applyAlignment="1">
      <alignment horizontal="center" vertical="center"/>
    </xf>
    <xf numFmtId="1" fontId="5" fillId="0" borderId="0" xfId="0" applyNumberFormat="1" applyFont="1" applyAlignment="1">
      <alignment horizontal="center" vertical="center"/>
    </xf>
    <xf numFmtId="10" fontId="5" fillId="0" borderId="0" xfId="1" applyNumberFormat="1" applyFont="1" applyAlignment="1" applyProtection="1">
      <alignment horizontal="center" vertical="center"/>
    </xf>
    <xf numFmtId="0" fontId="1" fillId="0" borderId="0" xfId="0" applyFont="1" applyAlignment="1">
      <alignment horizontal="center" vertical="center"/>
    </xf>
    <xf numFmtId="1" fontId="7" fillId="0" borderId="0" xfId="0" applyNumberFormat="1" applyFont="1" applyAlignment="1">
      <alignment horizontal="center" vertical="center"/>
    </xf>
    <xf numFmtId="0" fontId="2" fillId="0" borderId="0" xfId="0" applyFont="1" applyAlignment="1">
      <alignment horizontal="center" vertical="center" wrapText="1"/>
    </xf>
  </cellXfs>
  <cellStyles count="3">
    <cellStyle name="Normal" xfId="0" builtinId="0"/>
    <cellStyle name="Normal 2" xfId="2" xr:uid="{00000000-0005-0000-0000-000001000000}"/>
    <cellStyle name="Porcentaje" xfId="1" builtinId="5"/>
  </cellStyles>
  <dxfs count="0"/>
  <tableStyles count="0" defaultTableStyle="TableStyleMedium2" defaultPivotStyle="PivotStyleLight16"/>
  <colors>
    <mruColors>
      <color rgb="FFFEC2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132187</xdr:colOff>
      <xdr:row>0</xdr:row>
      <xdr:rowOff>1</xdr:rowOff>
    </xdr:from>
    <xdr:to>
      <xdr:col>1</xdr:col>
      <xdr:colOff>154781</xdr:colOff>
      <xdr:row>0</xdr:row>
      <xdr:rowOff>723432</xdr:rowOff>
    </xdr:to>
    <xdr:pic>
      <xdr:nvPicPr>
        <xdr:cNvPr id="2" name="Imagen 1">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187" y="1"/>
          <a:ext cx="1284657" cy="7234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374197</xdr:colOff>
      <xdr:row>0</xdr:row>
      <xdr:rowOff>85044</xdr:rowOff>
    </xdr:from>
    <xdr:to>
      <xdr:col>12</xdr:col>
      <xdr:colOff>750094</xdr:colOff>
      <xdr:row>0</xdr:row>
      <xdr:rowOff>817541</xdr:rowOff>
    </xdr:to>
    <xdr:pic>
      <xdr:nvPicPr>
        <xdr:cNvPr id="3" name="Imagen 2">
          <a:extLst>
            <a:ext uri="{FF2B5EF4-FFF2-40B4-BE49-F238E27FC236}">
              <a16:creationId xmlns:a16="http://schemas.microsoft.com/office/drawing/2014/main" id="{00000000-0008-0000-0600-000004000000}"/>
            </a:ext>
            <a:ext uri="{147F2762-F138-4A5C-976F-8EAC2B608ADB}">
              <a16:predDERef xmlns:a16="http://schemas.microsoft.com/office/drawing/2014/main" pred="{00000000-0008-0000-0200-000002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339978" y="85044"/>
          <a:ext cx="1816553" cy="73249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67"/>
  <sheetViews>
    <sheetView showGridLines="0" tabSelected="1" zoomScaleNormal="100" workbookViewId="0">
      <pane ySplit="2" topLeftCell="A3" activePane="bottomLeft" state="frozen"/>
      <selection pane="bottomLeft" activeCell="C3" sqref="C3"/>
    </sheetView>
  </sheetViews>
  <sheetFormatPr defaultColWidth="12.625" defaultRowHeight="15" customHeight="1"/>
  <cols>
    <col min="1" max="1" width="16.5" style="8" customWidth="1"/>
    <col min="2" max="2" width="19.375" style="8" customWidth="1"/>
    <col min="3" max="3" width="36.875" style="4" customWidth="1"/>
    <col min="4" max="4" width="16.375" style="47" customWidth="1"/>
    <col min="5" max="5" width="22.125" style="8" customWidth="1"/>
    <col min="6" max="6" width="58.375" style="4" customWidth="1"/>
    <col min="7" max="7" width="11.625" style="47" customWidth="1"/>
    <col min="8" max="8" width="12.875" style="47" customWidth="1"/>
    <col min="9" max="11" width="6.375" style="48" customWidth="1"/>
    <col min="12" max="12" width="6.125" style="48" customWidth="1"/>
    <col min="13" max="13" width="11.625" style="48" customWidth="1"/>
    <col min="14" max="14" width="12.25" style="48" customWidth="1"/>
    <col min="15" max="15" width="11.75" style="48" customWidth="1"/>
    <col min="16" max="18" width="11.625" style="48" customWidth="1"/>
    <col min="19" max="20" width="12.875" style="45" customWidth="1"/>
    <col min="21" max="21" width="13" style="45" customWidth="1"/>
    <col min="22" max="22" width="13.25" style="45" customWidth="1"/>
    <col min="23" max="23" width="64" style="7" customWidth="1"/>
    <col min="24" max="25" width="9.375" style="8" customWidth="1"/>
    <col min="26" max="16384" width="12.625" style="8"/>
  </cols>
  <sheetData>
    <row r="1" spans="1:28" ht="71.25" customHeight="1">
      <c r="A1" s="4"/>
      <c r="B1" s="49" t="s">
        <v>0</v>
      </c>
      <c r="C1" s="49"/>
      <c r="D1" s="49"/>
      <c r="E1" s="49"/>
      <c r="F1" s="49"/>
      <c r="G1" s="49"/>
      <c r="H1" s="49"/>
      <c r="I1" s="49"/>
      <c r="J1" s="49"/>
      <c r="K1" s="5"/>
      <c r="L1" s="5"/>
      <c r="M1" s="5"/>
      <c r="N1" s="5"/>
      <c r="O1" s="5"/>
      <c r="P1" s="5"/>
      <c r="Q1" s="5"/>
      <c r="R1" s="5"/>
      <c r="S1" s="6"/>
      <c r="T1" s="6"/>
      <c r="U1" s="6"/>
      <c r="V1" s="6"/>
    </row>
    <row r="2" spans="1:28" s="15" customFormat="1" ht="82.5" customHeight="1">
      <c r="A2" s="9" t="s">
        <v>1</v>
      </c>
      <c r="B2" s="10" t="s">
        <v>2</v>
      </c>
      <c r="C2" s="9" t="s">
        <v>3</v>
      </c>
      <c r="D2" s="9" t="s">
        <v>4</v>
      </c>
      <c r="E2" s="9" t="s">
        <v>5</v>
      </c>
      <c r="F2" s="9" t="s">
        <v>6</v>
      </c>
      <c r="G2" s="9" t="s">
        <v>7</v>
      </c>
      <c r="H2" s="9" t="s">
        <v>8</v>
      </c>
      <c r="I2" s="11" t="s">
        <v>9</v>
      </c>
      <c r="J2" s="11" t="s">
        <v>10</v>
      </c>
      <c r="K2" s="11" t="s">
        <v>11</v>
      </c>
      <c r="L2" s="12" t="s">
        <v>12</v>
      </c>
      <c r="M2" s="13" t="s">
        <v>13</v>
      </c>
      <c r="N2" s="13" t="s">
        <v>14</v>
      </c>
      <c r="O2" s="13" t="s">
        <v>15</v>
      </c>
      <c r="P2" s="13" t="s">
        <v>16</v>
      </c>
      <c r="Q2" s="13" t="s">
        <v>17</v>
      </c>
      <c r="R2" s="13" t="s">
        <v>18</v>
      </c>
      <c r="S2" s="14" t="s">
        <v>19</v>
      </c>
      <c r="T2" s="14" t="s">
        <v>20</v>
      </c>
      <c r="U2" s="14" t="s">
        <v>21</v>
      </c>
      <c r="V2" s="14" t="s">
        <v>22</v>
      </c>
      <c r="W2" s="14" t="s">
        <v>23</v>
      </c>
    </row>
    <row r="3" spans="1:28" s="24" customFormat="1" ht="45.75" customHeight="1">
      <c r="A3" s="16" t="s">
        <v>24</v>
      </c>
      <c r="B3" s="17" t="s">
        <v>25</v>
      </c>
      <c r="C3" s="18" t="s">
        <v>26</v>
      </c>
      <c r="D3" s="16" t="s">
        <v>27</v>
      </c>
      <c r="E3" s="16" t="s">
        <v>28</v>
      </c>
      <c r="F3" s="16" t="s">
        <v>29</v>
      </c>
      <c r="G3" s="19" t="s">
        <v>30</v>
      </c>
      <c r="H3" s="19" t="s">
        <v>31</v>
      </c>
      <c r="I3" s="20">
        <v>0</v>
      </c>
      <c r="J3" s="20">
        <v>1</v>
      </c>
      <c r="K3" s="20">
        <v>1</v>
      </c>
      <c r="L3" s="20">
        <f t="shared" ref="L3:L9" si="0">+I3+J3+K3</f>
        <v>2</v>
      </c>
      <c r="M3" s="21">
        <f>I3/L3</f>
        <v>0</v>
      </c>
      <c r="N3" s="21">
        <f t="shared" ref="N3:N4" si="1">J3/L3</f>
        <v>0.5</v>
      </c>
      <c r="O3" s="21">
        <f>K3/L3</f>
        <v>0.5</v>
      </c>
      <c r="P3" s="21">
        <f>M3</f>
        <v>0</v>
      </c>
      <c r="Q3" s="21">
        <f>M3+N3</f>
        <v>0.5</v>
      </c>
      <c r="R3" s="21">
        <f>M3+N3+O3</f>
        <v>1</v>
      </c>
      <c r="S3" s="22">
        <v>0</v>
      </c>
      <c r="T3" s="22">
        <v>0.5</v>
      </c>
      <c r="U3" s="22">
        <v>0.5</v>
      </c>
      <c r="V3" s="22">
        <f>SUM(S3:U3)</f>
        <v>1</v>
      </c>
      <c r="W3" s="23" t="s">
        <v>32</v>
      </c>
      <c r="X3" s="7"/>
      <c r="Y3" s="7"/>
    </row>
    <row r="4" spans="1:28" s="24" customFormat="1" ht="47.25" customHeight="1">
      <c r="A4" s="16" t="s">
        <v>24</v>
      </c>
      <c r="B4" s="17" t="s">
        <v>25</v>
      </c>
      <c r="C4" s="18" t="s">
        <v>33</v>
      </c>
      <c r="D4" s="16" t="s">
        <v>27</v>
      </c>
      <c r="E4" s="16" t="s">
        <v>34</v>
      </c>
      <c r="F4" s="16" t="s">
        <v>35</v>
      </c>
      <c r="G4" s="19" t="s">
        <v>36</v>
      </c>
      <c r="H4" s="19" t="s">
        <v>31</v>
      </c>
      <c r="I4" s="20">
        <v>0</v>
      </c>
      <c r="J4" s="20">
        <v>0</v>
      </c>
      <c r="K4" s="20">
        <v>1</v>
      </c>
      <c r="L4" s="20">
        <f t="shared" si="0"/>
        <v>1</v>
      </c>
      <c r="M4" s="21">
        <f t="shared" ref="M4:M66" si="2">I4/L4</f>
        <v>0</v>
      </c>
      <c r="N4" s="21">
        <f t="shared" si="1"/>
        <v>0</v>
      </c>
      <c r="O4" s="21">
        <f t="shared" ref="O4:O66" si="3">K4/L4</f>
        <v>1</v>
      </c>
      <c r="P4" s="21">
        <f t="shared" ref="P4:P66" si="4">M4</f>
        <v>0</v>
      </c>
      <c r="Q4" s="21">
        <f t="shared" ref="Q4:Q66" si="5">M4+N4</f>
        <v>0</v>
      </c>
      <c r="R4" s="21">
        <f t="shared" ref="R4:R66" si="6">M4+N4+O4</f>
        <v>1</v>
      </c>
      <c r="S4" s="22">
        <v>0</v>
      </c>
      <c r="T4" s="22">
        <v>0</v>
      </c>
      <c r="U4" s="22">
        <v>1</v>
      </c>
      <c r="V4" s="22">
        <f t="shared" ref="V4:V66" si="7">SUM(S4:U4)</f>
        <v>1</v>
      </c>
      <c r="W4" s="23" t="s">
        <v>37</v>
      </c>
    </row>
    <row r="5" spans="1:28" s="24" customFormat="1" ht="50.25" customHeight="1">
      <c r="A5" s="16" t="s">
        <v>24</v>
      </c>
      <c r="B5" s="17" t="s">
        <v>38</v>
      </c>
      <c r="C5" s="16" t="s">
        <v>39</v>
      </c>
      <c r="D5" s="16" t="s">
        <v>27</v>
      </c>
      <c r="E5" s="16" t="s">
        <v>34</v>
      </c>
      <c r="F5" s="16" t="s">
        <v>40</v>
      </c>
      <c r="G5" s="19" t="s">
        <v>41</v>
      </c>
      <c r="H5" s="19" t="s">
        <v>42</v>
      </c>
      <c r="I5" s="20">
        <v>1</v>
      </c>
      <c r="J5" s="20">
        <v>0</v>
      </c>
      <c r="K5" s="20">
        <v>0</v>
      </c>
      <c r="L5" s="20">
        <f t="shared" si="0"/>
        <v>1</v>
      </c>
      <c r="M5" s="21">
        <f t="shared" si="2"/>
        <v>1</v>
      </c>
      <c r="N5" s="21">
        <f>J5/L5</f>
        <v>0</v>
      </c>
      <c r="O5" s="21">
        <f t="shared" si="3"/>
        <v>0</v>
      </c>
      <c r="P5" s="21">
        <f t="shared" si="4"/>
        <v>1</v>
      </c>
      <c r="Q5" s="21">
        <f t="shared" si="5"/>
        <v>1</v>
      </c>
      <c r="R5" s="21">
        <f t="shared" si="6"/>
        <v>1</v>
      </c>
      <c r="S5" s="22">
        <v>1</v>
      </c>
      <c r="T5" s="22">
        <v>0</v>
      </c>
      <c r="U5" s="22">
        <v>0</v>
      </c>
      <c r="V5" s="22">
        <f t="shared" si="7"/>
        <v>1</v>
      </c>
      <c r="W5" s="23" t="s">
        <v>43</v>
      </c>
    </row>
    <row r="6" spans="1:28" s="24" customFormat="1" ht="60.75" customHeight="1">
      <c r="A6" s="16" t="s">
        <v>24</v>
      </c>
      <c r="B6" s="17" t="s">
        <v>38</v>
      </c>
      <c r="C6" s="16" t="s">
        <v>44</v>
      </c>
      <c r="D6" s="16" t="s">
        <v>27</v>
      </c>
      <c r="E6" s="16" t="s">
        <v>34</v>
      </c>
      <c r="F6" s="16" t="s">
        <v>45</v>
      </c>
      <c r="G6" s="19" t="s">
        <v>36</v>
      </c>
      <c r="H6" s="19" t="s">
        <v>31</v>
      </c>
      <c r="I6" s="20">
        <v>0</v>
      </c>
      <c r="J6" s="20">
        <v>0</v>
      </c>
      <c r="K6" s="20">
        <v>1</v>
      </c>
      <c r="L6" s="20">
        <f t="shared" si="0"/>
        <v>1</v>
      </c>
      <c r="M6" s="21">
        <f t="shared" si="2"/>
        <v>0</v>
      </c>
      <c r="N6" s="21">
        <f t="shared" ref="N6:N66" si="8">J6/L6</f>
        <v>0</v>
      </c>
      <c r="O6" s="21">
        <f t="shared" si="3"/>
        <v>1</v>
      </c>
      <c r="P6" s="21">
        <f t="shared" si="4"/>
        <v>0</v>
      </c>
      <c r="Q6" s="21">
        <f t="shared" si="5"/>
        <v>0</v>
      </c>
      <c r="R6" s="21">
        <f t="shared" si="6"/>
        <v>1</v>
      </c>
      <c r="S6" s="22">
        <v>0</v>
      </c>
      <c r="T6" s="22">
        <v>0</v>
      </c>
      <c r="U6" s="22">
        <v>1</v>
      </c>
      <c r="V6" s="22">
        <f t="shared" si="7"/>
        <v>1</v>
      </c>
      <c r="W6" s="23" t="s">
        <v>46</v>
      </c>
      <c r="X6" s="25"/>
      <c r="Y6" s="25"/>
      <c r="AB6" s="26"/>
    </row>
    <row r="7" spans="1:28" s="24" customFormat="1" ht="58.5" customHeight="1">
      <c r="A7" s="16" t="s">
        <v>24</v>
      </c>
      <c r="B7" s="17" t="s">
        <v>47</v>
      </c>
      <c r="C7" s="16" t="s">
        <v>48</v>
      </c>
      <c r="D7" s="16" t="s">
        <v>27</v>
      </c>
      <c r="E7" s="16" t="s">
        <v>34</v>
      </c>
      <c r="F7" s="16" t="s">
        <v>49</v>
      </c>
      <c r="G7" s="19" t="s">
        <v>41</v>
      </c>
      <c r="H7" s="19" t="s">
        <v>42</v>
      </c>
      <c r="I7" s="20">
        <v>1</v>
      </c>
      <c r="J7" s="20">
        <v>0</v>
      </c>
      <c r="K7" s="20">
        <v>0</v>
      </c>
      <c r="L7" s="20">
        <f t="shared" si="0"/>
        <v>1</v>
      </c>
      <c r="M7" s="21">
        <f t="shared" si="2"/>
        <v>1</v>
      </c>
      <c r="N7" s="21">
        <f t="shared" si="8"/>
        <v>0</v>
      </c>
      <c r="O7" s="21">
        <f t="shared" si="3"/>
        <v>0</v>
      </c>
      <c r="P7" s="21">
        <f t="shared" si="4"/>
        <v>1</v>
      </c>
      <c r="Q7" s="21">
        <f t="shared" si="5"/>
        <v>1</v>
      </c>
      <c r="R7" s="21">
        <f t="shared" si="6"/>
        <v>1</v>
      </c>
      <c r="S7" s="22">
        <v>1</v>
      </c>
      <c r="T7" s="22">
        <v>0</v>
      </c>
      <c r="U7" s="22">
        <v>0</v>
      </c>
      <c r="V7" s="22">
        <f t="shared" si="7"/>
        <v>1</v>
      </c>
      <c r="W7" s="23" t="s">
        <v>50</v>
      </c>
      <c r="X7" s="26"/>
      <c r="Y7" s="26"/>
    </row>
    <row r="8" spans="1:28" s="24" customFormat="1" ht="54" customHeight="1">
      <c r="A8" s="16" t="s">
        <v>24</v>
      </c>
      <c r="B8" s="17" t="s">
        <v>47</v>
      </c>
      <c r="C8" s="16" t="s">
        <v>51</v>
      </c>
      <c r="D8" s="16" t="s">
        <v>27</v>
      </c>
      <c r="E8" s="16" t="s">
        <v>52</v>
      </c>
      <c r="F8" s="16" t="s">
        <v>53</v>
      </c>
      <c r="G8" s="19" t="s">
        <v>41</v>
      </c>
      <c r="H8" s="19" t="s">
        <v>42</v>
      </c>
      <c r="I8" s="20">
        <v>1</v>
      </c>
      <c r="J8" s="20">
        <v>0</v>
      </c>
      <c r="K8" s="20">
        <v>0</v>
      </c>
      <c r="L8" s="20">
        <f t="shared" si="0"/>
        <v>1</v>
      </c>
      <c r="M8" s="21">
        <f t="shared" si="2"/>
        <v>1</v>
      </c>
      <c r="N8" s="21">
        <f t="shared" si="8"/>
        <v>0</v>
      </c>
      <c r="O8" s="21">
        <f t="shared" si="3"/>
        <v>0</v>
      </c>
      <c r="P8" s="21">
        <f t="shared" si="4"/>
        <v>1</v>
      </c>
      <c r="Q8" s="21">
        <f t="shared" si="5"/>
        <v>1</v>
      </c>
      <c r="R8" s="21">
        <f t="shared" si="6"/>
        <v>1</v>
      </c>
      <c r="S8" s="22">
        <v>1</v>
      </c>
      <c r="T8" s="22">
        <v>0</v>
      </c>
      <c r="U8" s="22">
        <v>0</v>
      </c>
      <c r="V8" s="22">
        <f t="shared" si="7"/>
        <v>1</v>
      </c>
      <c r="W8" s="23" t="s">
        <v>54</v>
      </c>
      <c r="X8" s="26"/>
      <c r="Y8" s="26"/>
    </row>
    <row r="9" spans="1:28" s="24" customFormat="1" ht="47.25" customHeight="1">
      <c r="A9" s="16" t="s">
        <v>24</v>
      </c>
      <c r="B9" s="17" t="s">
        <v>55</v>
      </c>
      <c r="C9" s="16" t="s">
        <v>56</v>
      </c>
      <c r="D9" s="16" t="s">
        <v>27</v>
      </c>
      <c r="E9" s="16" t="s">
        <v>34</v>
      </c>
      <c r="F9" s="16" t="s">
        <v>57</v>
      </c>
      <c r="G9" s="19" t="s">
        <v>58</v>
      </c>
      <c r="H9" s="19" t="s">
        <v>31</v>
      </c>
      <c r="I9" s="20">
        <v>1</v>
      </c>
      <c r="J9" s="20">
        <v>1</v>
      </c>
      <c r="K9" s="20">
        <v>1</v>
      </c>
      <c r="L9" s="20">
        <f t="shared" si="0"/>
        <v>3</v>
      </c>
      <c r="M9" s="21">
        <f t="shared" si="2"/>
        <v>0.33333333333333331</v>
      </c>
      <c r="N9" s="21">
        <f t="shared" si="8"/>
        <v>0.33333333333333331</v>
      </c>
      <c r="O9" s="21">
        <f t="shared" si="3"/>
        <v>0.33333333333333331</v>
      </c>
      <c r="P9" s="21">
        <f t="shared" si="4"/>
        <v>0.33333333333333331</v>
      </c>
      <c r="Q9" s="21">
        <f t="shared" si="5"/>
        <v>0.66666666666666663</v>
      </c>
      <c r="R9" s="21">
        <f t="shared" si="6"/>
        <v>1</v>
      </c>
      <c r="S9" s="22">
        <v>0.33333333333333331</v>
      </c>
      <c r="T9" s="22">
        <v>0.33333333333333331</v>
      </c>
      <c r="U9" s="22">
        <v>0.33333333333333331</v>
      </c>
      <c r="V9" s="22">
        <f t="shared" si="7"/>
        <v>1</v>
      </c>
      <c r="W9" s="23" t="s">
        <v>59</v>
      </c>
    </row>
    <row r="10" spans="1:28" s="24" customFormat="1" ht="84" customHeight="1">
      <c r="A10" s="16" t="s">
        <v>24</v>
      </c>
      <c r="B10" s="17" t="s">
        <v>55</v>
      </c>
      <c r="C10" s="18" t="s">
        <v>60</v>
      </c>
      <c r="D10" s="16" t="s">
        <v>27</v>
      </c>
      <c r="E10" s="16" t="s">
        <v>34</v>
      </c>
      <c r="F10" s="16" t="s">
        <v>61</v>
      </c>
      <c r="G10" s="19" t="s">
        <v>58</v>
      </c>
      <c r="H10" s="19" t="s">
        <v>31</v>
      </c>
      <c r="I10" s="27">
        <v>4</v>
      </c>
      <c r="J10" s="27">
        <v>2</v>
      </c>
      <c r="K10" s="27">
        <v>2</v>
      </c>
      <c r="L10" s="27">
        <f>+I10+J10+K10</f>
        <v>8</v>
      </c>
      <c r="M10" s="21">
        <f t="shared" si="2"/>
        <v>0.5</v>
      </c>
      <c r="N10" s="21">
        <f t="shared" si="8"/>
        <v>0.25</v>
      </c>
      <c r="O10" s="21">
        <f t="shared" si="3"/>
        <v>0.25</v>
      </c>
      <c r="P10" s="21">
        <f t="shared" si="4"/>
        <v>0.5</v>
      </c>
      <c r="Q10" s="21">
        <f t="shared" si="5"/>
        <v>0.75</v>
      </c>
      <c r="R10" s="21">
        <f t="shared" si="6"/>
        <v>1</v>
      </c>
      <c r="S10" s="22">
        <v>0.5</v>
      </c>
      <c r="T10" s="22">
        <v>0.25</v>
      </c>
      <c r="U10" s="22">
        <v>0.25</v>
      </c>
      <c r="V10" s="22">
        <f t="shared" si="7"/>
        <v>1</v>
      </c>
      <c r="W10" s="23" t="s">
        <v>62</v>
      </c>
    </row>
    <row r="11" spans="1:28" s="24" customFormat="1" ht="47.25" customHeight="1">
      <c r="A11" s="16" t="s">
        <v>24</v>
      </c>
      <c r="B11" s="17" t="s">
        <v>63</v>
      </c>
      <c r="C11" s="16" t="s">
        <v>64</v>
      </c>
      <c r="D11" s="16" t="s">
        <v>65</v>
      </c>
      <c r="E11" s="16" t="s">
        <v>66</v>
      </c>
      <c r="F11" s="16" t="s">
        <v>67</v>
      </c>
      <c r="G11" s="19" t="s">
        <v>58</v>
      </c>
      <c r="H11" s="19" t="s">
        <v>31</v>
      </c>
      <c r="I11" s="27">
        <v>1</v>
      </c>
      <c r="J11" s="27">
        <v>1</v>
      </c>
      <c r="K11" s="27">
        <v>1</v>
      </c>
      <c r="L11" s="27">
        <f>+I11+J11+K11</f>
        <v>3</v>
      </c>
      <c r="M11" s="21">
        <f t="shared" si="2"/>
        <v>0.33333333333333331</v>
      </c>
      <c r="N11" s="21">
        <f t="shared" si="8"/>
        <v>0.33333333333333331</v>
      </c>
      <c r="O11" s="21">
        <f t="shared" si="3"/>
        <v>0.33333333333333331</v>
      </c>
      <c r="P11" s="21">
        <f t="shared" si="4"/>
        <v>0.33333333333333331</v>
      </c>
      <c r="Q11" s="21">
        <f t="shared" si="5"/>
        <v>0.66666666666666663</v>
      </c>
      <c r="R11" s="21">
        <f t="shared" si="6"/>
        <v>1</v>
      </c>
      <c r="S11" s="22">
        <v>0.33333333333333331</v>
      </c>
      <c r="T11" s="22">
        <v>0.33333333333333331</v>
      </c>
      <c r="U11" s="22">
        <v>0.33333333333333331</v>
      </c>
      <c r="V11" s="22">
        <f t="shared" si="7"/>
        <v>1</v>
      </c>
      <c r="W11" s="23" t="s">
        <v>59</v>
      </c>
    </row>
    <row r="12" spans="1:28" s="24" customFormat="1" ht="90.75" customHeight="1">
      <c r="A12" s="16" t="s">
        <v>68</v>
      </c>
      <c r="B12" s="28" t="s">
        <v>69</v>
      </c>
      <c r="C12" s="16" t="s">
        <v>70</v>
      </c>
      <c r="D12" s="16" t="s">
        <v>71</v>
      </c>
      <c r="E12" s="16" t="s">
        <v>72</v>
      </c>
      <c r="F12" s="16" t="s">
        <v>73</v>
      </c>
      <c r="G12" s="19" t="s">
        <v>58</v>
      </c>
      <c r="H12" s="19" t="s">
        <v>31</v>
      </c>
      <c r="I12" s="27">
        <v>0</v>
      </c>
      <c r="J12" s="27">
        <v>0</v>
      </c>
      <c r="K12" s="27">
        <v>1</v>
      </c>
      <c r="L12" s="27">
        <f>+I12+J12+K12</f>
        <v>1</v>
      </c>
      <c r="M12" s="21">
        <f t="shared" si="2"/>
        <v>0</v>
      </c>
      <c r="N12" s="21">
        <f t="shared" si="8"/>
        <v>0</v>
      </c>
      <c r="O12" s="21">
        <f t="shared" si="3"/>
        <v>1</v>
      </c>
      <c r="P12" s="21">
        <f t="shared" si="4"/>
        <v>0</v>
      </c>
      <c r="Q12" s="21">
        <f t="shared" si="5"/>
        <v>0</v>
      </c>
      <c r="R12" s="21">
        <f t="shared" si="6"/>
        <v>1</v>
      </c>
      <c r="S12" s="22">
        <v>0</v>
      </c>
      <c r="T12" s="22">
        <v>0</v>
      </c>
      <c r="U12" s="22">
        <v>1</v>
      </c>
      <c r="V12" s="22">
        <f t="shared" si="7"/>
        <v>1</v>
      </c>
      <c r="W12" s="23" t="s">
        <v>74</v>
      </c>
    </row>
    <row r="13" spans="1:28" s="24" customFormat="1" ht="61.5" customHeight="1">
      <c r="A13" s="16" t="s">
        <v>68</v>
      </c>
      <c r="B13" s="28" t="s">
        <v>69</v>
      </c>
      <c r="C13" s="16" t="s">
        <v>75</v>
      </c>
      <c r="D13" s="16" t="s">
        <v>71</v>
      </c>
      <c r="E13" s="16" t="s">
        <v>66</v>
      </c>
      <c r="F13" s="16" t="s">
        <v>76</v>
      </c>
      <c r="G13" s="19" t="s">
        <v>30</v>
      </c>
      <c r="H13" s="19" t="s">
        <v>31</v>
      </c>
      <c r="I13" s="27">
        <v>0</v>
      </c>
      <c r="J13" s="27">
        <v>0</v>
      </c>
      <c r="K13" s="27">
        <v>3</v>
      </c>
      <c r="L13" s="27">
        <f>+I13+J13+K13</f>
        <v>3</v>
      </c>
      <c r="M13" s="21">
        <f t="shared" si="2"/>
        <v>0</v>
      </c>
      <c r="N13" s="21">
        <f t="shared" si="8"/>
        <v>0</v>
      </c>
      <c r="O13" s="21">
        <f t="shared" si="3"/>
        <v>1</v>
      </c>
      <c r="P13" s="21">
        <f t="shared" si="4"/>
        <v>0</v>
      </c>
      <c r="Q13" s="21">
        <f t="shared" si="5"/>
        <v>0</v>
      </c>
      <c r="R13" s="21">
        <f t="shared" si="6"/>
        <v>1</v>
      </c>
      <c r="S13" s="22">
        <v>0</v>
      </c>
      <c r="T13" s="22">
        <v>0</v>
      </c>
      <c r="U13" s="22">
        <v>1</v>
      </c>
      <c r="V13" s="22">
        <f t="shared" si="7"/>
        <v>1</v>
      </c>
      <c r="W13" s="23" t="s">
        <v>77</v>
      </c>
    </row>
    <row r="14" spans="1:28" s="24" customFormat="1" ht="61.5" customHeight="1">
      <c r="A14" s="16" t="s">
        <v>68</v>
      </c>
      <c r="B14" s="28" t="s">
        <v>69</v>
      </c>
      <c r="C14" s="16" t="s">
        <v>78</v>
      </c>
      <c r="D14" s="16" t="s">
        <v>72</v>
      </c>
      <c r="E14" s="16" t="s">
        <v>72</v>
      </c>
      <c r="F14" s="16" t="s">
        <v>79</v>
      </c>
      <c r="G14" s="29" t="s">
        <v>58</v>
      </c>
      <c r="H14" s="19" t="s">
        <v>31</v>
      </c>
      <c r="I14" s="27">
        <v>1</v>
      </c>
      <c r="J14" s="27">
        <v>2</v>
      </c>
      <c r="K14" s="27">
        <v>1</v>
      </c>
      <c r="L14" s="27">
        <v>4</v>
      </c>
      <c r="M14" s="21">
        <f t="shared" si="2"/>
        <v>0.25</v>
      </c>
      <c r="N14" s="21">
        <f t="shared" si="8"/>
        <v>0.5</v>
      </c>
      <c r="O14" s="21">
        <f t="shared" si="3"/>
        <v>0.25</v>
      </c>
      <c r="P14" s="21">
        <f t="shared" si="4"/>
        <v>0.25</v>
      </c>
      <c r="Q14" s="21">
        <f t="shared" si="5"/>
        <v>0.75</v>
      </c>
      <c r="R14" s="21">
        <f t="shared" si="6"/>
        <v>1</v>
      </c>
      <c r="S14" s="22">
        <v>0.25</v>
      </c>
      <c r="T14" s="22">
        <v>0.5</v>
      </c>
      <c r="U14" s="22">
        <v>0.25</v>
      </c>
      <c r="V14" s="22">
        <f t="shared" si="7"/>
        <v>1</v>
      </c>
      <c r="W14" s="23" t="s">
        <v>80</v>
      </c>
      <c r="X14" s="26"/>
      <c r="Y14" s="26"/>
    </row>
    <row r="15" spans="1:28" s="24" customFormat="1" ht="64.5" customHeight="1">
      <c r="A15" s="16" t="s">
        <v>68</v>
      </c>
      <c r="B15" s="17" t="s">
        <v>69</v>
      </c>
      <c r="C15" s="16" t="s">
        <v>81</v>
      </c>
      <c r="D15" s="16" t="s">
        <v>82</v>
      </c>
      <c r="E15" s="16" t="s">
        <v>66</v>
      </c>
      <c r="F15" s="16" t="s">
        <v>83</v>
      </c>
      <c r="G15" s="29" t="s">
        <v>30</v>
      </c>
      <c r="H15" s="29" t="s">
        <v>31</v>
      </c>
      <c r="I15" s="20">
        <v>0</v>
      </c>
      <c r="J15" s="20">
        <v>2</v>
      </c>
      <c r="K15" s="20">
        <v>1</v>
      </c>
      <c r="L15" s="27">
        <f>+I15+J15+K15</f>
        <v>3</v>
      </c>
      <c r="M15" s="21">
        <f t="shared" si="2"/>
        <v>0</v>
      </c>
      <c r="N15" s="21">
        <f t="shared" si="8"/>
        <v>0.66666666666666663</v>
      </c>
      <c r="O15" s="21">
        <f t="shared" si="3"/>
        <v>0.33333333333333331</v>
      </c>
      <c r="P15" s="21">
        <f t="shared" si="4"/>
        <v>0</v>
      </c>
      <c r="Q15" s="21">
        <f t="shared" si="5"/>
        <v>0.66666666666666663</v>
      </c>
      <c r="R15" s="21">
        <f t="shared" si="6"/>
        <v>1</v>
      </c>
      <c r="S15" s="22">
        <v>0</v>
      </c>
      <c r="T15" s="22">
        <v>0.66666666666666663</v>
      </c>
      <c r="U15" s="22">
        <v>0.33333333333333331</v>
      </c>
      <c r="V15" s="22">
        <f t="shared" si="7"/>
        <v>1</v>
      </c>
      <c r="W15" s="23" t="s">
        <v>84</v>
      </c>
    </row>
    <row r="16" spans="1:28" s="24" customFormat="1" ht="60.75" customHeight="1">
      <c r="A16" s="16" t="s">
        <v>68</v>
      </c>
      <c r="B16" s="17" t="s">
        <v>85</v>
      </c>
      <c r="C16" s="16" t="s">
        <v>86</v>
      </c>
      <c r="D16" s="16" t="s">
        <v>72</v>
      </c>
      <c r="E16" s="16" t="s">
        <v>87</v>
      </c>
      <c r="F16" s="16" t="s">
        <v>88</v>
      </c>
      <c r="G16" s="19" t="s">
        <v>58</v>
      </c>
      <c r="H16" s="19" t="s">
        <v>31</v>
      </c>
      <c r="I16" s="27">
        <v>2</v>
      </c>
      <c r="J16" s="27">
        <v>4</v>
      </c>
      <c r="K16" s="27">
        <v>4</v>
      </c>
      <c r="L16" s="27">
        <v>10</v>
      </c>
      <c r="M16" s="21">
        <f t="shared" si="2"/>
        <v>0.2</v>
      </c>
      <c r="N16" s="21">
        <f t="shared" si="8"/>
        <v>0.4</v>
      </c>
      <c r="O16" s="21">
        <f t="shared" si="3"/>
        <v>0.4</v>
      </c>
      <c r="P16" s="21">
        <f t="shared" si="4"/>
        <v>0.2</v>
      </c>
      <c r="Q16" s="21">
        <f t="shared" si="5"/>
        <v>0.60000000000000009</v>
      </c>
      <c r="R16" s="21">
        <f t="shared" si="6"/>
        <v>1</v>
      </c>
      <c r="S16" s="22">
        <v>0.2</v>
      </c>
      <c r="T16" s="22">
        <v>0.4</v>
      </c>
      <c r="U16" s="22">
        <v>0.4</v>
      </c>
      <c r="V16" s="22">
        <f t="shared" si="7"/>
        <v>1</v>
      </c>
      <c r="W16" s="23" t="s">
        <v>89</v>
      </c>
      <c r="X16" s="30"/>
      <c r="Y16" s="26"/>
    </row>
    <row r="17" spans="1:25" s="24" customFormat="1" ht="68.25" customHeight="1">
      <c r="A17" s="16" t="s">
        <v>68</v>
      </c>
      <c r="B17" s="17" t="s">
        <v>85</v>
      </c>
      <c r="C17" s="16" t="s">
        <v>90</v>
      </c>
      <c r="D17" s="16" t="s">
        <v>91</v>
      </c>
      <c r="E17" s="16" t="s">
        <v>72</v>
      </c>
      <c r="F17" s="16" t="s">
        <v>92</v>
      </c>
      <c r="G17" s="29" t="s">
        <v>58</v>
      </c>
      <c r="H17" s="29" t="s">
        <v>31</v>
      </c>
      <c r="I17" s="20">
        <v>1</v>
      </c>
      <c r="J17" s="31">
        <v>1</v>
      </c>
      <c r="K17" s="20">
        <v>1</v>
      </c>
      <c r="L17" s="27">
        <f>+I17+J17+K17</f>
        <v>3</v>
      </c>
      <c r="M17" s="21">
        <f t="shared" si="2"/>
        <v>0.33333333333333331</v>
      </c>
      <c r="N17" s="21">
        <f t="shared" si="8"/>
        <v>0.33333333333333331</v>
      </c>
      <c r="O17" s="21">
        <f t="shared" si="3"/>
        <v>0.33333333333333331</v>
      </c>
      <c r="P17" s="21">
        <f t="shared" si="4"/>
        <v>0.33333333333333331</v>
      </c>
      <c r="Q17" s="21">
        <f t="shared" si="5"/>
        <v>0.66666666666666663</v>
      </c>
      <c r="R17" s="21">
        <f t="shared" si="6"/>
        <v>1</v>
      </c>
      <c r="S17" s="22">
        <v>0.33333333333333331</v>
      </c>
      <c r="T17" s="22">
        <v>0.33333333333333331</v>
      </c>
      <c r="U17" s="22">
        <v>0.33333333333333331</v>
      </c>
      <c r="V17" s="22">
        <f t="shared" si="7"/>
        <v>1</v>
      </c>
      <c r="W17" s="23" t="s">
        <v>93</v>
      </c>
    </row>
    <row r="18" spans="1:25" s="24" customFormat="1" ht="110.25" customHeight="1">
      <c r="A18" s="16" t="s">
        <v>68</v>
      </c>
      <c r="B18" s="17" t="s">
        <v>85</v>
      </c>
      <c r="C18" s="16" t="s">
        <v>94</v>
      </c>
      <c r="D18" s="16" t="s">
        <v>91</v>
      </c>
      <c r="E18" s="16" t="s">
        <v>72</v>
      </c>
      <c r="F18" s="16" t="s">
        <v>95</v>
      </c>
      <c r="G18" s="29" t="s">
        <v>58</v>
      </c>
      <c r="H18" s="29" t="s">
        <v>31</v>
      </c>
      <c r="I18" s="20">
        <v>1</v>
      </c>
      <c r="J18" s="20">
        <v>1</v>
      </c>
      <c r="K18" s="20">
        <v>1</v>
      </c>
      <c r="L18" s="20">
        <v>3</v>
      </c>
      <c r="M18" s="21">
        <f t="shared" si="2"/>
        <v>0.33333333333333331</v>
      </c>
      <c r="N18" s="21">
        <f t="shared" si="8"/>
        <v>0.33333333333333331</v>
      </c>
      <c r="O18" s="21">
        <f t="shared" si="3"/>
        <v>0.33333333333333331</v>
      </c>
      <c r="P18" s="32">
        <f t="shared" si="4"/>
        <v>0.33333333333333331</v>
      </c>
      <c r="Q18" s="32">
        <f t="shared" si="5"/>
        <v>0.66666666666666663</v>
      </c>
      <c r="R18" s="32">
        <f t="shared" si="6"/>
        <v>1</v>
      </c>
      <c r="S18" s="22">
        <v>0.33333333333333331</v>
      </c>
      <c r="T18" s="22">
        <v>0</v>
      </c>
      <c r="U18" s="22">
        <v>0.33333333333333331</v>
      </c>
      <c r="V18" s="22">
        <f t="shared" si="7"/>
        <v>0.66666666666666663</v>
      </c>
      <c r="W18" s="23" t="s">
        <v>96</v>
      </c>
    </row>
    <row r="19" spans="1:25" s="24" customFormat="1" ht="60" customHeight="1">
      <c r="A19" s="16" t="s">
        <v>68</v>
      </c>
      <c r="B19" s="17" t="s">
        <v>85</v>
      </c>
      <c r="C19" s="16" t="s">
        <v>97</v>
      </c>
      <c r="D19" s="16" t="s">
        <v>91</v>
      </c>
      <c r="E19" s="16" t="s">
        <v>98</v>
      </c>
      <c r="F19" s="33" t="s">
        <v>99</v>
      </c>
      <c r="G19" s="34" t="s">
        <v>58</v>
      </c>
      <c r="H19" s="29" t="s">
        <v>31</v>
      </c>
      <c r="I19" s="20">
        <v>2</v>
      </c>
      <c r="J19" s="20">
        <v>2</v>
      </c>
      <c r="K19" s="20">
        <v>2</v>
      </c>
      <c r="L19" s="20">
        <v>6</v>
      </c>
      <c r="M19" s="21">
        <f t="shared" si="2"/>
        <v>0.33333333333333331</v>
      </c>
      <c r="N19" s="21">
        <f t="shared" si="8"/>
        <v>0.33333333333333331</v>
      </c>
      <c r="O19" s="21">
        <f t="shared" si="3"/>
        <v>0.33333333333333331</v>
      </c>
      <c r="P19" s="21">
        <f t="shared" si="4"/>
        <v>0.33333333333333331</v>
      </c>
      <c r="Q19" s="21">
        <f t="shared" si="5"/>
        <v>0.66666666666666663</v>
      </c>
      <c r="R19" s="21">
        <f t="shared" si="6"/>
        <v>1</v>
      </c>
      <c r="S19" s="22">
        <v>0.33333333333333331</v>
      </c>
      <c r="T19" s="22">
        <v>0.33333333333333331</v>
      </c>
      <c r="U19" s="22">
        <v>0.33333333333333331</v>
      </c>
      <c r="V19" s="22">
        <f t="shared" si="7"/>
        <v>1</v>
      </c>
      <c r="W19" s="23" t="s">
        <v>100</v>
      </c>
    </row>
    <row r="20" spans="1:25" s="24" customFormat="1" ht="63.75" customHeight="1">
      <c r="A20" s="16" t="s">
        <v>68</v>
      </c>
      <c r="B20" s="17" t="s">
        <v>101</v>
      </c>
      <c r="C20" s="16" t="s">
        <v>102</v>
      </c>
      <c r="D20" s="16" t="s">
        <v>103</v>
      </c>
      <c r="E20" s="16" t="s">
        <v>66</v>
      </c>
      <c r="F20" s="16" t="s">
        <v>104</v>
      </c>
      <c r="G20" s="19" t="s">
        <v>58</v>
      </c>
      <c r="H20" s="29" t="s">
        <v>31</v>
      </c>
      <c r="I20" s="27">
        <v>4</v>
      </c>
      <c r="J20" s="27">
        <v>4</v>
      </c>
      <c r="K20" s="27">
        <v>2</v>
      </c>
      <c r="L20" s="27">
        <v>10</v>
      </c>
      <c r="M20" s="21">
        <f t="shared" si="2"/>
        <v>0.4</v>
      </c>
      <c r="N20" s="21">
        <f t="shared" si="8"/>
        <v>0.4</v>
      </c>
      <c r="O20" s="21">
        <f t="shared" si="3"/>
        <v>0.2</v>
      </c>
      <c r="P20" s="21">
        <f t="shared" si="4"/>
        <v>0.4</v>
      </c>
      <c r="Q20" s="21">
        <f t="shared" si="5"/>
        <v>0.8</v>
      </c>
      <c r="R20" s="21">
        <f t="shared" si="6"/>
        <v>1</v>
      </c>
      <c r="S20" s="22">
        <v>0.4</v>
      </c>
      <c r="T20" s="22">
        <v>0.4</v>
      </c>
      <c r="U20" s="22">
        <v>0.2</v>
      </c>
      <c r="V20" s="22">
        <f t="shared" si="7"/>
        <v>1</v>
      </c>
      <c r="W20" s="23" t="s">
        <v>105</v>
      </c>
    </row>
    <row r="21" spans="1:25" s="24" customFormat="1" ht="97.5" customHeight="1">
      <c r="A21" s="16" t="s">
        <v>68</v>
      </c>
      <c r="B21" s="17" t="s">
        <v>101</v>
      </c>
      <c r="C21" s="16" t="s">
        <v>106</v>
      </c>
      <c r="D21" s="16" t="s">
        <v>107</v>
      </c>
      <c r="E21" s="16" t="s">
        <v>108</v>
      </c>
      <c r="F21" s="16" t="s">
        <v>109</v>
      </c>
      <c r="G21" s="19" t="s">
        <v>36</v>
      </c>
      <c r="H21" s="19" t="s">
        <v>31</v>
      </c>
      <c r="I21" s="20">
        <v>0</v>
      </c>
      <c r="J21" s="20">
        <v>1</v>
      </c>
      <c r="K21" s="20">
        <v>1</v>
      </c>
      <c r="L21" s="27">
        <v>2</v>
      </c>
      <c r="M21" s="21">
        <f t="shared" si="2"/>
        <v>0</v>
      </c>
      <c r="N21" s="21">
        <f t="shared" si="8"/>
        <v>0.5</v>
      </c>
      <c r="O21" s="21">
        <f t="shared" si="3"/>
        <v>0.5</v>
      </c>
      <c r="P21" s="21">
        <f t="shared" si="4"/>
        <v>0</v>
      </c>
      <c r="Q21" s="21">
        <f t="shared" si="5"/>
        <v>0.5</v>
      </c>
      <c r="R21" s="21">
        <f t="shared" si="6"/>
        <v>1</v>
      </c>
      <c r="S21" s="22">
        <v>0</v>
      </c>
      <c r="T21" s="22">
        <v>0.5</v>
      </c>
      <c r="U21" s="22">
        <v>0.5</v>
      </c>
      <c r="V21" s="22">
        <f t="shared" si="7"/>
        <v>1</v>
      </c>
      <c r="W21" s="23" t="s">
        <v>110</v>
      </c>
    </row>
    <row r="22" spans="1:25" s="24" customFormat="1" ht="57.75" customHeight="1">
      <c r="A22" s="16" t="s">
        <v>68</v>
      </c>
      <c r="B22" s="28" t="s">
        <v>111</v>
      </c>
      <c r="C22" s="16" t="s">
        <v>112</v>
      </c>
      <c r="D22" s="16" t="s">
        <v>72</v>
      </c>
      <c r="E22" s="16" t="s">
        <v>113</v>
      </c>
      <c r="F22" s="16" t="s">
        <v>114</v>
      </c>
      <c r="G22" s="19" t="s">
        <v>30</v>
      </c>
      <c r="H22" s="19" t="s">
        <v>31</v>
      </c>
      <c r="I22" s="20">
        <v>0</v>
      </c>
      <c r="J22" s="20">
        <v>1</v>
      </c>
      <c r="K22" s="20">
        <v>2</v>
      </c>
      <c r="L22" s="20">
        <v>3</v>
      </c>
      <c r="M22" s="21">
        <f t="shared" si="2"/>
        <v>0</v>
      </c>
      <c r="N22" s="21">
        <f t="shared" si="8"/>
        <v>0.33333333333333331</v>
      </c>
      <c r="O22" s="21">
        <f t="shared" si="3"/>
        <v>0.66666666666666663</v>
      </c>
      <c r="P22" s="21">
        <f t="shared" si="4"/>
        <v>0</v>
      </c>
      <c r="Q22" s="21">
        <f t="shared" si="5"/>
        <v>0.33333333333333331</v>
      </c>
      <c r="R22" s="21">
        <f t="shared" si="6"/>
        <v>1</v>
      </c>
      <c r="S22" s="22">
        <v>0</v>
      </c>
      <c r="T22" s="22">
        <v>0.33333333333333331</v>
      </c>
      <c r="U22" s="22">
        <v>0.66666666666666663</v>
      </c>
      <c r="V22" s="22">
        <f t="shared" si="7"/>
        <v>1</v>
      </c>
      <c r="W22" s="35" t="s">
        <v>115</v>
      </c>
      <c r="X22" s="26"/>
      <c r="Y22" s="26"/>
    </row>
    <row r="23" spans="1:25" s="24" customFormat="1" ht="36" customHeight="1">
      <c r="A23" s="16" t="s">
        <v>68</v>
      </c>
      <c r="B23" s="28" t="s">
        <v>111</v>
      </c>
      <c r="C23" s="16" t="s">
        <v>116</v>
      </c>
      <c r="D23" s="16" t="s">
        <v>72</v>
      </c>
      <c r="E23" s="16" t="s">
        <v>113</v>
      </c>
      <c r="F23" s="16" t="s">
        <v>117</v>
      </c>
      <c r="G23" s="19" t="s">
        <v>30</v>
      </c>
      <c r="H23" s="19" t="s">
        <v>31</v>
      </c>
      <c r="I23" s="20">
        <v>0</v>
      </c>
      <c r="J23" s="20">
        <v>0</v>
      </c>
      <c r="K23" s="20">
        <v>1</v>
      </c>
      <c r="L23" s="20">
        <v>1</v>
      </c>
      <c r="M23" s="21">
        <f t="shared" si="2"/>
        <v>0</v>
      </c>
      <c r="N23" s="21">
        <f t="shared" si="8"/>
        <v>0</v>
      </c>
      <c r="O23" s="21">
        <f t="shared" si="3"/>
        <v>1</v>
      </c>
      <c r="P23" s="21">
        <f t="shared" si="4"/>
        <v>0</v>
      </c>
      <c r="Q23" s="21">
        <f t="shared" si="5"/>
        <v>0</v>
      </c>
      <c r="R23" s="21">
        <f t="shared" si="6"/>
        <v>1</v>
      </c>
      <c r="S23" s="22">
        <v>0</v>
      </c>
      <c r="T23" s="22">
        <v>0</v>
      </c>
      <c r="U23" s="22">
        <v>1</v>
      </c>
      <c r="V23" s="22">
        <f t="shared" si="7"/>
        <v>1</v>
      </c>
      <c r="W23" s="35" t="s">
        <v>118</v>
      </c>
      <c r="X23" s="26"/>
      <c r="Y23" s="26"/>
    </row>
    <row r="24" spans="1:25" s="24" customFormat="1" ht="118.5" customHeight="1">
      <c r="A24" s="16" t="s">
        <v>68</v>
      </c>
      <c r="B24" s="28" t="s">
        <v>111</v>
      </c>
      <c r="C24" s="16" t="s">
        <v>119</v>
      </c>
      <c r="D24" s="16" t="s">
        <v>72</v>
      </c>
      <c r="E24" s="16" t="s">
        <v>120</v>
      </c>
      <c r="F24" s="16" t="s">
        <v>121</v>
      </c>
      <c r="G24" s="19" t="s">
        <v>30</v>
      </c>
      <c r="H24" s="19" t="s">
        <v>31</v>
      </c>
      <c r="I24" s="20">
        <v>0</v>
      </c>
      <c r="J24" s="20">
        <v>2</v>
      </c>
      <c r="K24" s="20">
        <v>2</v>
      </c>
      <c r="L24" s="20">
        <v>4</v>
      </c>
      <c r="M24" s="21">
        <f t="shared" si="2"/>
        <v>0</v>
      </c>
      <c r="N24" s="21">
        <f t="shared" si="8"/>
        <v>0.5</v>
      </c>
      <c r="O24" s="21">
        <f t="shared" si="3"/>
        <v>0.5</v>
      </c>
      <c r="P24" s="32">
        <f t="shared" si="4"/>
        <v>0</v>
      </c>
      <c r="Q24" s="32">
        <f t="shared" si="5"/>
        <v>0.5</v>
      </c>
      <c r="R24" s="32">
        <f t="shared" si="6"/>
        <v>1</v>
      </c>
      <c r="S24" s="22">
        <v>0</v>
      </c>
      <c r="T24" s="22">
        <v>0.5</v>
      </c>
      <c r="U24" s="22">
        <v>0</v>
      </c>
      <c r="V24" s="22">
        <f t="shared" si="7"/>
        <v>0.5</v>
      </c>
      <c r="W24" s="23" t="s">
        <v>122</v>
      </c>
      <c r="Y24" s="26"/>
    </row>
    <row r="25" spans="1:25" s="24" customFormat="1" ht="70.5" customHeight="1">
      <c r="A25" s="16" t="s">
        <v>68</v>
      </c>
      <c r="B25" s="28" t="s">
        <v>111</v>
      </c>
      <c r="C25" s="16" t="s">
        <v>123</v>
      </c>
      <c r="D25" s="16" t="s">
        <v>72</v>
      </c>
      <c r="E25" s="16" t="s">
        <v>120</v>
      </c>
      <c r="F25" s="16" t="s">
        <v>124</v>
      </c>
      <c r="G25" s="19" t="s">
        <v>30</v>
      </c>
      <c r="H25" s="19" t="s">
        <v>31</v>
      </c>
      <c r="I25" s="20">
        <v>0</v>
      </c>
      <c r="J25" s="20">
        <v>1</v>
      </c>
      <c r="K25" s="20">
        <v>1</v>
      </c>
      <c r="L25" s="20">
        <v>2</v>
      </c>
      <c r="M25" s="21">
        <f t="shared" si="2"/>
        <v>0</v>
      </c>
      <c r="N25" s="21">
        <f t="shared" si="8"/>
        <v>0.5</v>
      </c>
      <c r="O25" s="21">
        <f t="shared" si="3"/>
        <v>0.5</v>
      </c>
      <c r="P25" s="21">
        <f t="shared" si="4"/>
        <v>0</v>
      </c>
      <c r="Q25" s="21">
        <f t="shared" si="5"/>
        <v>0.5</v>
      </c>
      <c r="R25" s="21">
        <f t="shared" si="6"/>
        <v>1</v>
      </c>
      <c r="S25" s="22">
        <v>0</v>
      </c>
      <c r="T25" s="22">
        <v>0</v>
      </c>
      <c r="U25" s="22">
        <v>0</v>
      </c>
      <c r="V25" s="22">
        <f t="shared" si="7"/>
        <v>0</v>
      </c>
      <c r="W25" s="23" t="s">
        <v>125</v>
      </c>
      <c r="Y25" s="26"/>
    </row>
    <row r="26" spans="1:25" s="24" customFormat="1" ht="72" customHeight="1">
      <c r="A26" s="16" t="s">
        <v>68</v>
      </c>
      <c r="B26" s="17" t="s">
        <v>111</v>
      </c>
      <c r="C26" s="16" t="s">
        <v>126</v>
      </c>
      <c r="D26" s="16" t="s">
        <v>72</v>
      </c>
      <c r="E26" s="16" t="s">
        <v>127</v>
      </c>
      <c r="F26" s="16" t="s">
        <v>128</v>
      </c>
      <c r="G26" s="19" t="s">
        <v>30</v>
      </c>
      <c r="H26" s="19" t="s">
        <v>31</v>
      </c>
      <c r="I26" s="2">
        <v>0</v>
      </c>
      <c r="J26" s="2">
        <v>1</v>
      </c>
      <c r="K26" s="2">
        <v>1</v>
      </c>
      <c r="L26" s="27">
        <v>2</v>
      </c>
      <c r="M26" s="21">
        <f t="shared" si="2"/>
        <v>0</v>
      </c>
      <c r="N26" s="21">
        <f t="shared" si="8"/>
        <v>0.5</v>
      </c>
      <c r="O26" s="21">
        <f t="shared" si="3"/>
        <v>0.5</v>
      </c>
      <c r="P26" s="21">
        <f t="shared" si="4"/>
        <v>0</v>
      </c>
      <c r="Q26" s="21">
        <f t="shared" si="5"/>
        <v>0.5</v>
      </c>
      <c r="R26" s="21">
        <f t="shared" si="6"/>
        <v>1</v>
      </c>
      <c r="S26" s="22">
        <v>0</v>
      </c>
      <c r="T26" s="22">
        <v>0.5</v>
      </c>
      <c r="U26" s="22">
        <v>0.5</v>
      </c>
      <c r="V26" s="22">
        <f t="shared" si="7"/>
        <v>1</v>
      </c>
      <c r="W26" s="23" t="s">
        <v>129</v>
      </c>
      <c r="Y26" s="26"/>
    </row>
    <row r="27" spans="1:25" s="24" customFormat="1" ht="72" customHeight="1">
      <c r="A27" s="16" t="s">
        <v>68</v>
      </c>
      <c r="B27" s="28" t="s">
        <v>111</v>
      </c>
      <c r="C27" s="16" t="s">
        <v>130</v>
      </c>
      <c r="D27" s="16" t="s">
        <v>27</v>
      </c>
      <c r="E27" s="16" t="s">
        <v>131</v>
      </c>
      <c r="F27" s="16" t="s">
        <v>132</v>
      </c>
      <c r="G27" s="19" t="s">
        <v>36</v>
      </c>
      <c r="H27" s="19" t="s">
        <v>31</v>
      </c>
      <c r="I27" s="20">
        <v>0</v>
      </c>
      <c r="J27" s="20">
        <v>0</v>
      </c>
      <c r="K27" s="20">
        <v>1</v>
      </c>
      <c r="L27" s="20">
        <f>+I27+J27+K27</f>
        <v>1</v>
      </c>
      <c r="M27" s="21">
        <f t="shared" si="2"/>
        <v>0</v>
      </c>
      <c r="N27" s="21">
        <f t="shared" si="8"/>
        <v>0</v>
      </c>
      <c r="O27" s="21">
        <f t="shared" si="3"/>
        <v>1</v>
      </c>
      <c r="P27" s="21">
        <f t="shared" si="4"/>
        <v>0</v>
      </c>
      <c r="Q27" s="21">
        <f t="shared" si="5"/>
        <v>0</v>
      </c>
      <c r="R27" s="21">
        <f t="shared" si="6"/>
        <v>1</v>
      </c>
      <c r="S27" s="22">
        <v>0</v>
      </c>
      <c r="T27" s="22">
        <v>0</v>
      </c>
      <c r="U27" s="22">
        <v>1</v>
      </c>
      <c r="V27" s="22">
        <f t="shared" si="7"/>
        <v>1</v>
      </c>
      <c r="W27" s="23" t="s">
        <v>133</v>
      </c>
    </row>
    <row r="28" spans="1:25" s="24" customFormat="1" ht="84.75" customHeight="1">
      <c r="A28" s="16" t="s">
        <v>134</v>
      </c>
      <c r="B28" s="28" t="s">
        <v>135</v>
      </c>
      <c r="C28" s="16" t="s">
        <v>136</v>
      </c>
      <c r="D28" s="16" t="s">
        <v>72</v>
      </c>
      <c r="E28" s="16" t="s">
        <v>137</v>
      </c>
      <c r="F28" s="16" t="s">
        <v>138</v>
      </c>
      <c r="G28" s="19" t="s">
        <v>58</v>
      </c>
      <c r="H28" s="19" t="s">
        <v>31</v>
      </c>
      <c r="I28" s="20">
        <v>1</v>
      </c>
      <c r="J28" s="20">
        <v>1</v>
      </c>
      <c r="K28" s="20">
        <v>1</v>
      </c>
      <c r="L28" s="27">
        <v>3</v>
      </c>
      <c r="M28" s="21">
        <f t="shared" si="2"/>
        <v>0.33333333333333331</v>
      </c>
      <c r="N28" s="21">
        <f t="shared" si="8"/>
        <v>0.33333333333333331</v>
      </c>
      <c r="O28" s="21">
        <f t="shared" si="3"/>
        <v>0.33333333333333331</v>
      </c>
      <c r="P28" s="21">
        <f t="shared" si="4"/>
        <v>0.33333333333333331</v>
      </c>
      <c r="Q28" s="21">
        <f t="shared" si="5"/>
        <v>0.66666666666666663</v>
      </c>
      <c r="R28" s="21">
        <f t="shared" si="6"/>
        <v>1</v>
      </c>
      <c r="S28" s="22">
        <v>0.33333333333333331</v>
      </c>
      <c r="T28" s="22">
        <v>0.33333333333333331</v>
      </c>
      <c r="U28" s="22">
        <v>0.33333333333333331</v>
      </c>
      <c r="V28" s="22">
        <f t="shared" si="7"/>
        <v>1</v>
      </c>
      <c r="W28" s="23" t="s">
        <v>139</v>
      </c>
    </row>
    <row r="29" spans="1:25" s="24" customFormat="1" ht="95.25" customHeight="1">
      <c r="A29" s="16" t="s">
        <v>134</v>
      </c>
      <c r="B29" s="28" t="s">
        <v>135</v>
      </c>
      <c r="C29" s="16" t="s">
        <v>140</v>
      </c>
      <c r="D29" s="16" t="s">
        <v>27</v>
      </c>
      <c r="E29" s="16" t="s">
        <v>141</v>
      </c>
      <c r="F29" s="16" t="s">
        <v>142</v>
      </c>
      <c r="G29" s="19" t="s">
        <v>36</v>
      </c>
      <c r="H29" s="19" t="s">
        <v>31</v>
      </c>
      <c r="I29" s="20">
        <v>0</v>
      </c>
      <c r="J29" s="20">
        <v>0</v>
      </c>
      <c r="K29" s="20">
        <v>1</v>
      </c>
      <c r="L29" s="20">
        <f>+I29+J29+K29</f>
        <v>1</v>
      </c>
      <c r="M29" s="21">
        <f t="shared" si="2"/>
        <v>0</v>
      </c>
      <c r="N29" s="21">
        <f t="shared" si="8"/>
        <v>0</v>
      </c>
      <c r="O29" s="21">
        <f t="shared" si="3"/>
        <v>1</v>
      </c>
      <c r="P29" s="21">
        <f t="shared" si="4"/>
        <v>0</v>
      </c>
      <c r="Q29" s="21">
        <f t="shared" si="5"/>
        <v>0</v>
      </c>
      <c r="R29" s="21">
        <f t="shared" si="6"/>
        <v>1</v>
      </c>
      <c r="S29" s="22">
        <v>0</v>
      </c>
      <c r="T29" s="22">
        <v>0</v>
      </c>
      <c r="U29" s="22">
        <v>1</v>
      </c>
      <c r="V29" s="22">
        <f t="shared" si="7"/>
        <v>1</v>
      </c>
      <c r="W29" s="23" t="s">
        <v>143</v>
      </c>
    </row>
    <row r="30" spans="1:25" s="24" customFormat="1" ht="72" customHeight="1">
      <c r="A30" s="16" t="s">
        <v>134</v>
      </c>
      <c r="B30" s="28" t="s">
        <v>135</v>
      </c>
      <c r="C30" s="16" t="s">
        <v>144</v>
      </c>
      <c r="D30" s="16" t="s">
        <v>107</v>
      </c>
      <c r="E30" s="16" t="s">
        <v>66</v>
      </c>
      <c r="F30" s="36" t="s">
        <v>145</v>
      </c>
      <c r="G30" s="20" t="s">
        <v>30</v>
      </c>
      <c r="H30" s="20" t="s">
        <v>31</v>
      </c>
      <c r="I30" s="20">
        <v>0</v>
      </c>
      <c r="J30" s="20">
        <v>1</v>
      </c>
      <c r="K30" s="20">
        <v>1</v>
      </c>
      <c r="L30" s="20">
        <v>2</v>
      </c>
      <c r="M30" s="21">
        <f t="shared" si="2"/>
        <v>0</v>
      </c>
      <c r="N30" s="21">
        <f t="shared" si="8"/>
        <v>0.5</v>
      </c>
      <c r="O30" s="21">
        <f t="shared" si="3"/>
        <v>0.5</v>
      </c>
      <c r="P30" s="21">
        <f t="shared" si="4"/>
        <v>0</v>
      </c>
      <c r="Q30" s="21">
        <f t="shared" si="5"/>
        <v>0.5</v>
      </c>
      <c r="R30" s="21">
        <f t="shared" si="6"/>
        <v>1</v>
      </c>
      <c r="S30" s="22">
        <v>0</v>
      </c>
      <c r="T30" s="22">
        <v>0.5</v>
      </c>
      <c r="U30" s="22">
        <v>0.5</v>
      </c>
      <c r="V30" s="22">
        <f t="shared" si="7"/>
        <v>1</v>
      </c>
      <c r="W30" s="23" t="s">
        <v>146</v>
      </c>
    </row>
    <row r="31" spans="1:25" s="24" customFormat="1" ht="69.75" customHeight="1">
      <c r="A31" s="16" t="s">
        <v>134</v>
      </c>
      <c r="B31" s="28" t="s">
        <v>135</v>
      </c>
      <c r="C31" s="16" t="s">
        <v>147</v>
      </c>
      <c r="D31" s="16" t="s">
        <v>52</v>
      </c>
      <c r="E31" s="16" t="s">
        <v>148</v>
      </c>
      <c r="F31" s="16" t="s">
        <v>149</v>
      </c>
      <c r="G31" s="19" t="s">
        <v>58</v>
      </c>
      <c r="H31" s="19" t="s">
        <v>31</v>
      </c>
      <c r="I31" s="20">
        <v>1</v>
      </c>
      <c r="J31" s="20">
        <v>1</v>
      </c>
      <c r="K31" s="20">
        <v>1</v>
      </c>
      <c r="L31" s="20">
        <v>3</v>
      </c>
      <c r="M31" s="21">
        <f t="shared" si="2"/>
        <v>0.33333333333333331</v>
      </c>
      <c r="N31" s="21">
        <f t="shared" si="8"/>
        <v>0.33333333333333331</v>
      </c>
      <c r="O31" s="21">
        <f t="shared" si="3"/>
        <v>0.33333333333333331</v>
      </c>
      <c r="P31" s="21">
        <f t="shared" si="4"/>
        <v>0.33333333333333331</v>
      </c>
      <c r="Q31" s="21">
        <f t="shared" si="5"/>
        <v>0.66666666666666663</v>
      </c>
      <c r="R31" s="21">
        <f t="shared" si="6"/>
        <v>1</v>
      </c>
      <c r="S31" s="22">
        <v>0.33333333333333331</v>
      </c>
      <c r="T31" s="22">
        <v>0.33333333333333331</v>
      </c>
      <c r="U31" s="22">
        <v>0.33333333333333331</v>
      </c>
      <c r="V31" s="22">
        <f t="shared" si="7"/>
        <v>1</v>
      </c>
      <c r="W31" s="23" t="s">
        <v>150</v>
      </c>
    </row>
    <row r="32" spans="1:25" s="24" customFormat="1" ht="77.25" customHeight="1">
      <c r="A32" s="16" t="s">
        <v>134</v>
      </c>
      <c r="B32" s="28" t="s">
        <v>135</v>
      </c>
      <c r="C32" s="16" t="s">
        <v>151</v>
      </c>
      <c r="D32" s="16" t="s">
        <v>152</v>
      </c>
      <c r="E32" s="16" t="s">
        <v>52</v>
      </c>
      <c r="F32" s="16" t="s">
        <v>153</v>
      </c>
      <c r="G32" s="19" t="s">
        <v>58</v>
      </c>
      <c r="H32" s="19" t="s">
        <v>31</v>
      </c>
      <c r="I32" s="20">
        <v>4</v>
      </c>
      <c r="J32" s="20">
        <v>4</v>
      </c>
      <c r="K32" s="20">
        <v>4</v>
      </c>
      <c r="L32" s="20">
        <v>12</v>
      </c>
      <c r="M32" s="21">
        <f t="shared" si="2"/>
        <v>0.33333333333333331</v>
      </c>
      <c r="N32" s="21">
        <f t="shared" si="8"/>
        <v>0.33333333333333331</v>
      </c>
      <c r="O32" s="21">
        <f t="shared" si="3"/>
        <v>0.33333333333333331</v>
      </c>
      <c r="P32" s="21">
        <f t="shared" si="4"/>
        <v>0.33333333333333331</v>
      </c>
      <c r="Q32" s="21">
        <f t="shared" si="5"/>
        <v>0.66666666666666663</v>
      </c>
      <c r="R32" s="21">
        <f t="shared" si="6"/>
        <v>1</v>
      </c>
      <c r="S32" s="22">
        <v>0.33333333333333331</v>
      </c>
      <c r="T32" s="22">
        <v>0.33333333333333331</v>
      </c>
      <c r="U32" s="22">
        <v>0.33333333333333331</v>
      </c>
      <c r="V32" s="22">
        <f t="shared" si="7"/>
        <v>1</v>
      </c>
      <c r="W32" s="23" t="s">
        <v>154</v>
      </c>
    </row>
    <row r="33" spans="1:25" s="24" customFormat="1" ht="69.75" customHeight="1">
      <c r="A33" s="16" t="s">
        <v>134</v>
      </c>
      <c r="B33" s="28" t="s">
        <v>135</v>
      </c>
      <c r="C33" s="16" t="s">
        <v>155</v>
      </c>
      <c r="D33" s="16" t="s">
        <v>91</v>
      </c>
      <c r="E33" s="16" t="s">
        <v>156</v>
      </c>
      <c r="F33" s="16" t="s">
        <v>157</v>
      </c>
      <c r="G33" s="19" t="s">
        <v>58</v>
      </c>
      <c r="H33" s="19" t="s">
        <v>31</v>
      </c>
      <c r="I33" s="20">
        <v>1</v>
      </c>
      <c r="J33" s="20">
        <v>1</v>
      </c>
      <c r="K33" s="20">
        <v>1</v>
      </c>
      <c r="L33" s="20">
        <v>3</v>
      </c>
      <c r="M33" s="21">
        <f t="shared" si="2"/>
        <v>0.33333333333333331</v>
      </c>
      <c r="N33" s="21">
        <f t="shared" si="8"/>
        <v>0.33333333333333331</v>
      </c>
      <c r="O33" s="21">
        <f t="shared" si="3"/>
        <v>0.33333333333333331</v>
      </c>
      <c r="P33" s="21">
        <f t="shared" si="4"/>
        <v>0.33333333333333331</v>
      </c>
      <c r="Q33" s="21">
        <f t="shared" si="5"/>
        <v>0.66666666666666663</v>
      </c>
      <c r="R33" s="21">
        <f t="shared" si="6"/>
        <v>1</v>
      </c>
      <c r="S33" s="22">
        <v>0.33333333333333331</v>
      </c>
      <c r="T33" s="22">
        <v>0.33333333333333331</v>
      </c>
      <c r="U33" s="22">
        <v>0.33333333333333331</v>
      </c>
      <c r="V33" s="22">
        <f t="shared" si="7"/>
        <v>1</v>
      </c>
      <c r="W33" s="23" t="s">
        <v>158</v>
      </c>
    </row>
    <row r="34" spans="1:25" s="24" customFormat="1" ht="94.5" customHeight="1">
      <c r="A34" s="16" t="s">
        <v>134</v>
      </c>
      <c r="B34" s="28" t="s">
        <v>135</v>
      </c>
      <c r="C34" s="16" t="s">
        <v>159</v>
      </c>
      <c r="D34" s="16" t="s">
        <v>52</v>
      </c>
      <c r="E34" s="16" t="s">
        <v>34</v>
      </c>
      <c r="F34" s="16" t="s">
        <v>160</v>
      </c>
      <c r="G34" s="19" t="s">
        <v>58</v>
      </c>
      <c r="H34" s="19" t="s">
        <v>31</v>
      </c>
      <c r="I34" s="20">
        <v>4</v>
      </c>
      <c r="J34" s="20">
        <v>4</v>
      </c>
      <c r="K34" s="20">
        <v>4</v>
      </c>
      <c r="L34" s="20">
        <v>12</v>
      </c>
      <c r="M34" s="21">
        <f t="shared" si="2"/>
        <v>0.33333333333333331</v>
      </c>
      <c r="N34" s="21">
        <f t="shared" si="8"/>
        <v>0.33333333333333331</v>
      </c>
      <c r="O34" s="21">
        <f t="shared" si="3"/>
        <v>0.33333333333333331</v>
      </c>
      <c r="P34" s="21">
        <f t="shared" si="4"/>
        <v>0.33333333333333331</v>
      </c>
      <c r="Q34" s="21">
        <f t="shared" si="5"/>
        <v>0.66666666666666663</v>
      </c>
      <c r="R34" s="21">
        <f t="shared" si="6"/>
        <v>1</v>
      </c>
      <c r="S34" s="22">
        <v>0.33333333333333331</v>
      </c>
      <c r="T34" s="22">
        <v>0.33333333333333331</v>
      </c>
      <c r="U34" s="22">
        <v>0.33333333333333331</v>
      </c>
      <c r="V34" s="22">
        <f t="shared" si="7"/>
        <v>1</v>
      </c>
      <c r="W34" s="23" t="s">
        <v>161</v>
      </c>
    </row>
    <row r="35" spans="1:25" s="24" customFormat="1" ht="69.75" customHeight="1">
      <c r="A35" s="16" t="s">
        <v>134</v>
      </c>
      <c r="B35" s="28" t="s">
        <v>135</v>
      </c>
      <c r="C35" s="16" t="s">
        <v>162</v>
      </c>
      <c r="D35" s="16" t="s">
        <v>72</v>
      </c>
      <c r="E35" s="16" t="s">
        <v>163</v>
      </c>
      <c r="F35" s="16" t="s">
        <v>164</v>
      </c>
      <c r="G35" s="19" t="s">
        <v>30</v>
      </c>
      <c r="H35" s="19" t="s">
        <v>31</v>
      </c>
      <c r="I35" s="20">
        <v>0</v>
      </c>
      <c r="J35" s="20">
        <v>1</v>
      </c>
      <c r="K35" s="20">
        <v>0</v>
      </c>
      <c r="L35" s="27">
        <v>1</v>
      </c>
      <c r="M35" s="21">
        <f t="shared" si="2"/>
        <v>0</v>
      </c>
      <c r="N35" s="21">
        <f t="shared" si="8"/>
        <v>1</v>
      </c>
      <c r="O35" s="21">
        <f t="shared" si="3"/>
        <v>0</v>
      </c>
      <c r="P35" s="21">
        <f t="shared" si="4"/>
        <v>0</v>
      </c>
      <c r="Q35" s="21">
        <f t="shared" si="5"/>
        <v>1</v>
      </c>
      <c r="R35" s="21">
        <f t="shared" si="6"/>
        <v>1</v>
      </c>
      <c r="S35" s="22">
        <v>0</v>
      </c>
      <c r="T35" s="22">
        <v>1</v>
      </c>
      <c r="U35" s="22">
        <v>0</v>
      </c>
      <c r="V35" s="22">
        <f t="shared" si="7"/>
        <v>1</v>
      </c>
      <c r="W35" s="23" t="s">
        <v>165</v>
      </c>
    </row>
    <row r="36" spans="1:25" s="24" customFormat="1" ht="77.25" customHeight="1">
      <c r="A36" s="16" t="s">
        <v>134</v>
      </c>
      <c r="B36" s="28" t="s">
        <v>166</v>
      </c>
      <c r="C36" s="16" t="s">
        <v>167</v>
      </c>
      <c r="D36" s="16" t="s">
        <v>27</v>
      </c>
      <c r="E36" s="16" t="s">
        <v>52</v>
      </c>
      <c r="F36" s="16" t="s">
        <v>168</v>
      </c>
      <c r="G36" s="29" t="s">
        <v>58</v>
      </c>
      <c r="H36" s="29" t="s">
        <v>31</v>
      </c>
      <c r="I36" s="20">
        <v>1</v>
      </c>
      <c r="J36" s="20">
        <v>1</v>
      </c>
      <c r="K36" s="20">
        <v>1</v>
      </c>
      <c r="L36" s="20">
        <f>+I36+J36+K36</f>
        <v>3</v>
      </c>
      <c r="M36" s="21">
        <f t="shared" si="2"/>
        <v>0.33333333333333331</v>
      </c>
      <c r="N36" s="21">
        <f t="shared" si="8"/>
        <v>0.33333333333333331</v>
      </c>
      <c r="O36" s="21">
        <f t="shared" si="3"/>
        <v>0.33333333333333331</v>
      </c>
      <c r="P36" s="21">
        <f t="shared" si="4"/>
        <v>0.33333333333333331</v>
      </c>
      <c r="Q36" s="21">
        <f t="shared" si="5"/>
        <v>0.66666666666666663</v>
      </c>
      <c r="R36" s="21">
        <f t="shared" si="6"/>
        <v>1</v>
      </c>
      <c r="S36" s="22">
        <v>0.33333333333333331</v>
      </c>
      <c r="T36" s="22">
        <v>0.33333333333333331</v>
      </c>
      <c r="U36" s="22">
        <v>0.33333333333333331</v>
      </c>
      <c r="V36" s="22">
        <f t="shared" si="7"/>
        <v>1</v>
      </c>
      <c r="W36" s="23" t="s">
        <v>169</v>
      </c>
    </row>
    <row r="37" spans="1:25" s="24" customFormat="1" ht="73.5" customHeight="1">
      <c r="A37" s="16" t="s">
        <v>134</v>
      </c>
      <c r="B37" s="16" t="s">
        <v>170</v>
      </c>
      <c r="C37" s="16" t="s">
        <v>171</v>
      </c>
      <c r="D37" s="16" t="s">
        <v>172</v>
      </c>
      <c r="E37" s="16" t="s">
        <v>173</v>
      </c>
      <c r="F37" s="16" t="s">
        <v>174</v>
      </c>
      <c r="G37" s="20" t="s">
        <v>36</v>
      </c>
      <c r="H37" s="20" t="s">
        <v>31</v>
      </c>
      <c r="I37" s="20">
        <v>0</v>
      </c>
      <c r="J37" s="20">
        <v>0</v>
      </c>
      <c r="K37" s="20">
        <v>1</v>
      </c>
      <c r="L37" s="20">
        <v>1</v>
      </c>
      <c r="M37" s="21">
        <f t="shared" si="2"/>
        <v>0</v>
      </c>
      <c r="N37" s="21">
        <f t="shared" si="8"/>
        <v>0</v>
      </c>
      <c r="O37" s="21">
        <f t="shared" si="3"/>
        <v>1</v>
      </c>
      <c r="P37" s="21">
        <f t="shared" si="4"/>
        <v>0</v>
      </c>
      <c r="Q37" s="21">
        <f t="shared" si="5"/>
        <v>0</v>
      </c>
      <c r="R37" s="21">
        <f t="shared" si="6"/>
        <v>1</v>
      </c>
      <c r="S37" s="22">
        <v>0</v>
      </c>
      <c r="T37" s="22">
        <v>0</v>
      </c>
      <c r="U37" s="22">
        <v>1</v>
      </c>
      <c r="V37" s="22">
        <f t="shared" si="7"/>
        <v>1</v>
      </c>
      <c r="W37" s="23" t="s">
        <v>175</v>
      </c>
    </row>
    <row r="38" spans="1:25" s="24" customFormat="1" ht="85.5" customHeight="1">
      <c r="A38" s="16" t="s">
        <v>134</v>
      </c>
      <c r="B38" s="28" t="s">
        <v>170</v>
      </c>
      <c r="C38" s="16" t="s">
        <v>176</v>
      </c>
      <c r="D38" s="16" t="s">
        <v>103</v>
      </c>
      <c r="E38" s="16" t="s">
        <v>177</v>
      </c>
      <c r="F38" s="16" t="s">
        <v>178</v>
      </c>
      <c r="G38" s="29" t="s">
        <v>58</v>
      </c>
      <c r="H38" s="29" t="s">
        <v>31</v>
      </c>
      <c r="I38" s="20">
        <v>1</v>
      </c>
      <c r="J38" s="20">
        <v>1</v>
      </c>
      <c r="K38" s="20">
        <v>1</v>
      </c>
      <c r="L38" s="27">
        <v>3</v>
      </c>
      <c r="M38" s="21">
        <f t="shared" si="2"/>
        <v>0.33333333333333331</v>
      </c>
      <c r="N38" s="21">
        <f t="shared" si="8"/>
        <v>0.33333333333333331</v>
      </c>
      <c r="O38" s="21">
        <f t="shared" si="3"/>
        <v>0.33333333333333331</v>
      </c>
      <c r="P38" s="32">
        <f t="shared" si="4"/>
        <v>0.33333333333333331</v>
      </c>
      <c r="Q38" s="32">
        <f t="shared" si="5"/>
        <v>0.66666666666666663</v>
      </c>
      <c r="R38" s="32">
        <f t="shared" si="6"/>
        <v>1</v>
      </c>
      <c r="S38" s="22">
        <v>0</v>
      </c>
      <c r="T38" s="22">
        <v>0.66</v>
      </c>
      <c r="U38" s="22">
        <v>0.33333333333333331</v>
      </c>
      <c r="V38" s="22">
        <f t="shared" si="7"/>
        <v>0.9933333333333334</v>
      </c>
      <c r="W38" s="23" t="s">
        <v>179</v>
      </c>
    </row>
    <row r="39" spans="1:25" s="24" customFormat="1" ht="85.5" customHeight="1">
      <c r="A39" s="16" t="s">
        <v>134</v>
      </c>
      <c r="B39" s="28" t="s">
        <v>180</v>
      </c>
      <c r="C39" s="16" t="s">
        <v>181</v>
      </c>
      <c r="D39" s="16" t="s">
        <v>82</v>
      </c>
      <c r="E39" s="16" t="s">
        <v>177</v>
      </c>
      <c r="F39" s="16" t="s">
        <v>182</v>
      </c>
      <c r="G39" s="29" t="s">
        <v>30</v>
      </c>
      <c r="H39" s="29" t="s">
        <v>31</v>
      </c>
      <c r="I39" s="27">
        <v>0</v>
      </c>
      <c r="J39" s="27">
        <v>1</v>
      </c>
      <c r="K39" s="27">
        <v>1</v>
      </c>
      <c r="L39" s="27">
        <f>+I39+J39+K39</f>
        <v>2</v>
      </c>
      <c r="M39" s="21">
        <f t="shared" si="2"/>
        <v>0</v>
      </c>
      <c r="N39" s="21">
        <f t="shared" si="8"/>
        <v>0.5</v>
      </c>
      <c r="O39" s="21">
        <f t="shared" si="3"/>
        <v>0.5</v>
      </c>
      <c r="P39" s="21">
        <f t="shared" si="4"/>
        <v>0</v>
      </c>
      <c r="Q39" s="21">
        <f t="shared" si="5"/>
        <v>0.5</v>
      </c>
      <c r="R39" s="21">
        <f t="shared" si="6"/>
        <v>1</v>
      </c>
      <c r="S39" s="22">
        <v>0</v>
      </c>
      <c r="T39" s="22">
        <v>0.5</v>
      </c>
      <c r="U39" s="22">
        <v>0.5</v>
      </c>
      <c r="V39" s="22">
        <f t="shared" si="7"/>
        <v>1</v>
      </c>
      <c r="W39" s="23" t="s">
        <v>183</v>
      </c>
    </row>
    <row r="40" spans="1:25" s="24" customFormat="1" ht="73.5" customHeight="1">
      <c r="A40" s="16" t="s">
        <v>134</v>
      </c>
      <c r="B40" s="28" t="s">
        <v>184</v>
      </c>
      <c r="C40" s="16" t="s">
        <v>185</v>
      </c>
      <c r="D40" s="16" t="s">
        <v>72</v>
      </c>
      <c r="E40" s="16" t="s">
        <v>52</v>
      </c>
      <c r="F40" s="16" t="s">
        <v>186</v>
      </c>
      <c r="G40" s="19" t="s">
        <v>36</v>
      </c>
      <c r="H40" s="19" t="s">
        <v>31</v>
      </c>
      <c r="I40" s="27">
        <v>0</v>
      </c>
      <c r="J40" s="27">
        <v>0</v>
      </c>
      <c r="K40" s="27">
        <v>1</v>
      </c>
      <c r="L40" s="27">
        <v>1</v>
      </c>
      <c r="M40" s="21">
        <f t="shared" si="2"/>
        <v>0</v>
      </c>
      <c r="N40" s="21">
        <f t="shared" si="8"/>
        <v>0</v>
      </c>
      <c r="O40" s="21">
        <f t="shared" si="3"/>
        <v>1</v>
      </c>
      <c r="P40" s="21">
        <f t="shared" si="4"/>
        <v>0</v>
      </c>
      <c r="Q40" s="21">
        <f t="shared" si="5"/>
        <v>0</v>
      </c>
      <c r="R40" s="21">
        <f t="shared" si="6"/>
        <v>1</v>
      </c>
      <c r="S40" s="22">
        <v>0</v>
      </c>
      <c r="T40" s="22">
        <v>0</v>
      </c>
      <c r="U40" s="22">
        <v>1</v>
      </c>
      <c r="V40" s="22">
        <f t="shared" si="7"/>
        <v>1</v>
      </c>
      <c r="W40" s="23" t="s">
        <v>187</v>
      </c>
    </row>
    <row r="41" spans="1:25" s="24" customFormat="1" ht="72" customHeight="1">
      <c r="A41" s="16" t="s">
        <v>134</v>
      </c>
      <c r="B41" s="28" t="s">
        <v>184</v>
      </c>
      <c r="C41" s="16" t="s">
        <v>188</v>
      </c>
      <c r="D41" s="16" t="s">
        <v>82</v>
      </c>
      <c r="E41" s="16" t="s">
        <v>189</v>
      </c>
      <c r="F41" s="16" t="s">
        <v>190</v>
      </c>
      <c r="G41" s="20" t="s">
        <v>58</v>
      </c>
      <c r="H41" s="20" t="s">
        <v>31</v>
      </c>
      <c r="I41" s="27">
        <v>1</v>
      </c>
      <c r="J41" s="27">
        <v>1</v>
      </c>
      <c r="K41" s="27">
        <v>1</v>
      </c>
      <c r="L41" s="27">
        <f>+I41+J41+K41</f>
        <v>3</v>
      </c>
      <c r="M41" s="21">
        <f t="shared" si="2"/>
        <v>0.33333333333333331</v>
      </c>
      <c r="N41" s="21">
        <f t="shared" si="8"/>
        <v>0.33333333333333331</v>
      </c>
      <c r="O41" s="21">
        <f t="shared" si="3"/>
        <v>0.33333333333333331</v>
      </c>
      <c r="P41" s="21">
        <f t="shared" si="4"/>
        <v>0.33333333333333331</v>
      </c>
      <c r="Q41" s="21">
        <f t="shared" si="5"/>
        <v>0.66666666666666663</v>
      </c>
      <c r="R41" s="21">
        <f t="shared" si="6"/>
        <v>1</v>
      </c>
      <c r="S41" s="22">
        <v>0.33333333333333331</v>
      </c>
      <c r="T41" s="22">
        <v>0.33333333333333331</v>
      </c>
      <c r="U41" s="22">
        <v>0.33333333333333331</v>
      </c>
      <c r="V41" s="22">
        <f t="shared" si="7"/>
        <v>1</v>
      </c>
      <c r="W41" s="23" t="s">
        <v>191</v>
      </c>
      <c r="X41" s="26"/>
      <c r="Y41" s="26"/>
    </row>
    <row r="42" spans="1:25" s="24" customFormat="1" ht="68.25" customHeight="1">
      <c r="A42" s="16" t="s">
        <v>134</v>
      </c>
      <c r="B42" s="28" t="s">
        <v>184</v>
      </c>
      <c r="C42" s="16" t="s">
        <v>192</v>
      </c>
      <c r="D42" s="16" t="s">
        <v>107</v>
      </c>
      <c r="E42" s="16" t="s">
        <v>34</v>
      </c>
      <c r="F42" s="16" t="s">
        <v>193</v>
      </c>
      <c r="G42" s="20" t="s">
        <v>58</v>
      </c>
      <c r="H42" s="20" t="s">
        <v>31</v>
      </c>
      <c r="I42" s="20">
        <v>1</v>
      </c>
      <c r="J42" s="20">
        <v>1</v>
      </c>
      <c r="K42" s="20">
        <v>2</v>
      </c>
      <c r="L42" s="20">
        <v>4</v>
      </c>
      <c r="M42" s="21">
        <f t="shared" si="2"/>
        <v>0.25</v>
      </c>
      <c r="N42" s="21">
        <f t="shared" si="8"/>
        <v>0.25</v>
      </c>
      <c r="O42" s="21">
        <f t="shared" si="3"/>
        <v>0.5</v>
      </c>
      <c r="P42" s="21">
        <f t="shared" si="4"/>
        <v>0.25</v>
      </c>
      <c r="Q42" s="21">
        <f t="shared" si="5"/>
        <v>0.5</v>
      </c>
      <c r="R42" s="21">
        <f t="shared" si="6"/>
        <v>1</v>
      </c>
      <c r="S42" s="22">
        <v>0.25</v>
      </c>
      <c r="T42" s="22">
        <v>0.25</v>
      </c>
      <c r="U42" s="22">
        <v>0.5</v>
      </c>
      <c r="V42" s="22">
        <f t="shared" si="7"/>
        <v>1</v>
      </c>
      <c r="W42" s="23" t="s">
        <v>194</v>
      </c>
    </row>
    <row r="43" spans="1:25" s="24" customFormat="1" ht="60.75" customHeight="1">
      <c r="A43" s="16" t="s">
        <v>195</v>
      </c>
      <c r="B43" s="28" t="s">
        <v>196</v>
      </c>
      <c r="C43" s="16" t="s">
        <v>197</v>
      </c>
      <c r="D43" s="16" t="s">
        <v>72</v>
      </c>
      <c r="E43" s="16" t="s">
        <v>163</v>
      </c>
      <c r="F43" s="16" t="s">
        <v>198</v>
      </c>
      <c r="G43" s="19" t="s">
        <v>58</v>
      </c>
      <c r="H43" s="19" t="s">
        <v>42</v>
      </c>
      <c r="I43" s="27">
        <v>1</v>
      </c>
      <c r="J43" s="27">
        <v>0</v>
      </c>
      <c r="K43" s="27">
        <v>0</v>
      </c>
      <c r="L43" s="27">
        <v>1</v>
      </c>
      <c r="M43" s="21">
        <f t="shared" si="2"/>
        <v>1</v>
      </c>
      <c r="N43" s="21">
        <f t="shared" si="8"/>
        <v>0</v>
      </c>
      <c r="O43" s="21">
        <f t="shared" si="3"/>
        <v>0</v>
      </c>
      <c r="P43" s="21">
        <f t="shared" si="4"/>
        <v>1</v>
      </c>
      <c r="Q43" s="21">
        <f t="shared" si="5"/>
        <v>1</v>
      </c>
      <c r="R43" s="21">
        <f t="shared" si="6"/>
        <v>1</v>
      </c>
      <c r="S43" s="22">
        <v>1</v>
      </c>
      <c r="T43" s="22">
        <v>0</v>
      </c>
      <c r="U43" s="22">
        <v>0</v>
      </c>
      <c r="V43" s="22">
        <f t="shared" si="7"/>
        <v>1</v>
      </c>
      <c r="W43" s="35" t="s">
        <v>199</v>
      </c>
      <c r="X43" s="26"/>
      <c r="Y43" s="26"/>
    </row>
    <row r="44" spans="1:25" s="24" customFormat="1" ht="58.5" customHeight="1">
      <c r="A44" s="16" t="s">
        <v>195</v>
      </c>
      <c r="B44" s="28" t="s">
        <v>196</v>
      </c>
      <c r="C44" s="16" t="s">
        <v>200</v>
      </c>
      <c r="D44" s="16" t="s">
        <v>72</v>
      </c>
      <c r="E44" s="16" t="s">
        <v>163</v>
      </c>
      <c r="F44" s="16" t="s">
        <v>201</v>
      </c>
      <c r="G44" s="19" t="s">
        <v>58</v>
      </c>
      <c r="H44" s="19" t="s">
        <v>42</v>
      </c>
      <c r="I44" s="27">
        <v>1</v>
      </c>
      <c r="J44" s="27">
        <v>0</v>
      </c>
      <c r="K44" s="27">
        <v>0</v>
      </c>
      <c r="L44" s="27">
        <v>1</v>
      </c>
      <c r="M44" s="21">
        <f t="shared" si="2"/>
        <v>1</v>
      </c>
      <c r="N44" s="21">
        <f t="shared" si="8"/>
        <v>0</v>
      </c>
      <c r="O44" s="21">
        <f t="shared" si="3"/>
        <v>0</v>
      </c>
      <c r="P44" s="21">
        <f t="shared" si="4"/>
        <v>1</v>
      </c>
      <c r="Q44" s="21">
        <f t="shared" si="5"/>
        <v>1</v>
      </c>
      <c r="R44" s="21">
        <f t="shared" si="6"/>
        <v>1</v>
      </c>
      <c r="S44" s="22">
        <v>1</v>
      </c>
      <c r="T44" s="22">
        <v>0</v>
      </c>
      <c r="U44" s="22">
        <v>0</v>
      </c>
      <c r="V44" s="22">
        <f t="shared" si="7"/>
        <v>1</v>
      </c>
      <c r="W44" s="35" t="s">
        <v>202</v>
      </c>
      <c r="X44" s="26"/>
      <c r="Y44" s="26"/>
    </row>
    <row r="45" spans="1:25" s="24" customFormat="1" ht="94.5" customHeight="1">
      <c r="A45" s="16" t="s">
        <v>195</v>
      </c>
      <c r="B45" s="28" t="s">
        <v>196</v>
      </c>
      <c r="C45" s="16" t="s">
        <v>203</v>
      </c>
      <c r="D45" s="16" t="s">
        <v>72</v>
      </c>
      <c r="E45" s="16" t="s">
        <v>163</v>
      </c>
      <c r="F45" s="16" t="s">
        <v>204</v>
      </c>
      <c r="G45" s="19" t="s">
        <v>58</v>
      </c>
      <c r="H45" s="19" t="s">
        <v>205</v>
      </c>
      <c r="I45" s="27">
        <v>2</v>
      </c>
      <c r="J45" s="27">
        <v>4</v>
      </c>
      <c r="K45" s="27">
        <v>0</v>
      </c>
      <c r="L45" s="27">
        <v>6</v>
      </c>
      <c r="M45" s="21">
        <f t="shared" si="2"/>
        <v>0.33333333333333331</v>
      </c>
      <c r="N45" s="21">
        <f t="shared" si="8"/>
        <v>0.66666666666666663</v>
      </c>
      <c r="O45" s="21">
        <f t="shared" si="3"/>
        <v>0</v>
      </c>
      <c r="P45" s="21">
        <f t="shared" si="4"/>
        <v>0.33333333333333331</v>
      </c>
      <c r="Q45" s="21">
        <f t="shared" si="5"/>
        <v>1</v>
      </c>
      <c r="R45" s="21">
        <f t="shared" si="6"/>
        <v>1</v>
      </c>
      <c r="S45" s="22">
        <v>0.33333333333333331</v>
      </c>
      <c r="T45" s="22">
        <v>0.66666666666666663</v>
      </c>
      <c r="U45" s="22">
        <v>0</v>
      </c>
      <c r="V45" s="22">
        <f t="shared" si="7"/>
        <v>1</v>
      </c>
      <c r="W45" s="35" t="s">
        <v>206</v>
      </c>
      <c r="X45" s="26"/>
      <c r="Y45" s="26"/>
    </row>
    <row r="46" spans="1:25" s="24" customFormat="1" ht="69.75" customHeight="1">
      <c r="A46" s="16" t="s">
        <v>195</v>
      </c>
      <c r="B46" s="28" t="s">
        <v>196</v>
      </c>
      <c r="C46" s="16" t="s">
        <v>207</v>
      </c>
      <c r="D46" s="16" t="s">
        <v>72</v>
      </c>
      <c r="E46" s="16" t="s">
        <v>163</v>
      </c>
      <c r="F46" s="16" t="s">
        <v>208</v>
      </c>
      <c r="G46" s="19" t="s">
        <v>209</v>
      </c>
      <c r="H46" s="19" t="s">
        <v>42</v>
      </c>
      <c r="I46" s="27">
        <v>1</v>
      </c>
      <c r="J46" s="27">
        <v>0</v>
      </c>
      <c r="K46" s="27">
        <v>0</v>
      </c>
      <c r="L46" s="27">
        <v>1</v>
      </c>
      <c r="M46" s="21">
        <f t="shared" si="2"/>
        <v>1</v>
      </c>
      <c r="N46" s="21">
        <f t="shared" si="8"/>
        <v>0</v>
      </c>
      <c r="O46" s="21">
        <f t="shared" si="3"/>
        <v>0</v>
      </c>
      <c r="P46" s="21">
        <f t="shared" si="4"/>
        <v>1</v>
      </c>
      <c r="Q46" s="21">
        <f t="shared" si="5"/>
        <v>1</v>
      </c>
      <c r="R46" s="21">
        <f t="shared" si="6"/>
        <v>1</v>
      </c>
      <c r="S46" s="22">
        <v>1</v>
      </c>
      <c r="T46" s="22">
        <v>0</v>
      </c>
      <c r="U46" s="22">
        <v>0</v>
      </c>
      <c r="V46" s="22">
        <f t="shared" si="7"/>
        <v>1</v>
      </c>
      <c r="W46" s="23" t="s">
        <v>210</v>
      </c>
    </row>
    <row r="47" spans="1:25" s="24" customFormat="1" ht="67.5" customHeight="1">
      <c r="A47" s="16" t="s">
        <v>195</v>
      </c>
      <c r="B47" s="28" t="s">
        <v>196</v>
      </c>
      <c r="C47" s="16" t="s">
        <v>211</v>
      </c>
      <c r="D47" s="16" t="s">
        <v>91</v>
      </c>
      <c r="E47" s="16" t="s">
        <v>212</v>
      </c>
      <c r="F47" s="16" t="s">
        <v>213</v>
      </c>
      <c r="G47" s="29" t="s">
        <v>30</v>
      </c>
      <c r="H47" s="20" t="s">
        <v>31</v>
      </c>
      <c r="I47" s="20">
        <v>0</v>
      </c>
      <c r="J47" s="20">
        <v>1</v>
      </c>
      <c r="K47" s="20">
        <v>1</v>
      </c>
      <c r="L47" s="20">
        <v>2</v>
      </c>
      <c r="M47" s="21">
        <f t="shared" si="2"/>
        <v>0</v>
      </c>
      <c r="N47" s="21">
        <f t="shared" si="8"/>
        <v>0.5</v>
      </c>
      <c r="O47" s="21">
        <f t="shared" si="3"/>
        <v>0.5</v>
      </c>
      <c r="P47" s="21">
        <f t="shared" si="4"/>
        <v>0</v>
      </c>
      <c r="Q47" s="21">
        <f t="shared" si="5"/>
        <v>0.5</v>
      </c>
      <c r="R47" s="21">
        <f t="shared" si="6"/>
        <v>1</v>
      </c>
      <c r="S47" s="22">
        <v>0</v>
      </c>
      <c r="T47" s="22">
        <v>0.5</v>
      </c>
      <c r="U47" s="22">
        <v>0.5</v>
      </c>
      <c r="V47" s="22">
        <f t="shared" si="7"/>
        <v>1</v>
      </c>
      <c r="W47" s="23" t="s">
        <v>214</v>
      </c>
    </row>
    <row r="48" spans="1:25" s="24" customFormat="1" ht="57" customHeight="1">
      <c r="A48" s="16" t="s">
        <v>195</v>
      </c>
      <c r="B48" s="37" t="s">
        <v>215</v>
      </c>
      <c r="C48" s="16" t="s">
        <v>216</v>
      </c>
      <c r="D48" s="16" t="s">
        <v>217</v>
      </c>
      <c r="E48" s="16" t="s">
        <v>156</v>
      </c>
      <c r="F48" s="16" t="s">
        <v>218</v>
      </c>
      <c r="G48" s="20" t="s">
        <v>58</v>
      </c>
      <c r="H48" s="20" t="s">
        <v>31</v>
      </c>
      <c r="I48" s="20">
        <v>1</v>
      </c>
      <c r="J48" s="20">
        <v>1</v>
      </c>
      <c r="K48" s="20">
        <v>1</v>
      </c>
      <c r="L48" s="27">
        <f>+I48+J48+K48</f>
        <v>3</v>
      </c>
      <c r="M48" s="21">
        <f t="shared" si="2"/>
        <v>0.33333333333333331</v>
      </c>
      <c r="N48" s="21">
        <f t="shared" si="8"/>
        <v>0.33333333333333331</v>
      </c>
      <c r="O48" s="21">
        <f t="shared" si="3"/>
        <v>0.33333333333333331</v>
      </c>
      <c r="P48" s="21">
        <f t="shared" si="4"/>
        <v>0.33333333333333331</v>
      </c>
      <c r="Q48" s="21">
        <f t="shared" si="5"/>
        <v>0.66666666666666663</v>
      </c>
      <c r="R48" s="21">
        <f t="shared" si="6"/>
        <v>1</v>
      </c>
      <c r="S48" s="22">
        <v>0.33333333333333331</v>
      </c>
      <c r="T48" s="22">
        <v>0.33333333333333331</v>
      </c>
      <c r="U48" s="22">
        <v>0.33333333333333331</v>
      </c>
      <c r="V48" s="22">
        <f t="shared" si="7"/>
        <v>1</v>
      </c>
      <c r="W48" s="23" t="s">
        <v>219</v>
      </c>
      <c r="X48" s="38"/>
      <c r="Y48" s="26"/>
    </row>
    <row r="49" spans="1:28" s="24" customFormat="1" ht="58.5" customHeight="1">
      <c r="A49" s="16" t="s">
        <v>195</v>
      </c>
      <c r="B49" s="28" t="s">
        <v>220</v>
      </c>
      <c r="C49" s="16" t="s">
        <v>221</v>
      </c>
      <c r="D49" s="16" t="s">
        <v>72</v>
      </c>
      <c r="E49" s="16" t="s">
        <v>222</v>
      </c>
      <c r="F49" s="16" t="s">
        <v>223</v>
      </c>
      <c r="G49" s="20" t="s">
        <v>30</v>
      </c>
      <c r="H49" s="20" t="s">
        <v>31</v>
      </c>
      <c r="I49" s="20">
        <v>0</v>
      </c>
      <c r="J49" s="20">
        <v>0</v>
      </c>
      <c r="K49" s="20">
        <v>1</v>
      </c>
      <c r="L49" s="27">
        <v>1</v>
      </c>
      <c r="M49" s="21">
        <f t="shared" si="2"/>
        <v>0</v>
      </c>
      <c r="N49" s="21">
        <f t="shared" si="8"/>
        <v>0</v>
      </c>
      <c r="O49" s="21">
        <f t="shared" si="3"/>
        <v>1</v>
      </c>
      <c r="P49" s="21">
        <f t="shared" si="4"/>
        <v>0</v>
      </c>
      <c r="Q49" s="21">
        <f t="shared" si="5"/>
        <v>0</v>
      </c>
      <c r="R49" s="21">
        <f t="shared" si="6"/>
        <v>1</v>
      </c>
      <c r="S49" s="22">
        <v>0</v>
      </c>
      <c r="T49" s="22">
        <v>0</v>
      </c>
      <c r="U49" s="22">
        <v>1</v>
      </c>
      <c r="V49" s="22">
        <f t="shared" si="7"/>
        <v>1</v>
      </c>
      <c r="W49" s="23" t="s">
        <v>224</v>
      </c>
    </row>
    <row r="50" spans="1:28" s="24" customFormat="1" ht="81.75" customHeight="1">
      <c r="A50" s="16" t="s">
        <v>195</v>
      </c>
      <c r="B50" s="28" t="s">
        <v>220</v>
      </c>
      <c r="C50" s="16" t="s">
        <v>225</v>
      </c>
      <c r="D50" s="16" t="s">
        <v>72</v>
      </c>
      <c r="E50" s="16" t="s">
        <v>52</v>
      </c>
      <c r="F50" s="16" t="s">
        <v>226</v>
      </c>
      <c r="G50" s="20" t="s">
        <v>30</v>
      </c>
      <c r="H50" s="19" t="s">
        <v>31</v>
      </c>
      <c r="I50" s="27">
        <v>0</v>
      </c>
      <c r="J50" s="27">
        <v>1</v>
      </c>
      <c r="K50" s="27">
        <v>1</v>
      </c>
      <c r="L50" s="27">
        <v>2</v>
      </c>
      <c r="M50" s="21">
        <f t="shared" si="2"/>
        <v>0</v>
      </c>
      <c r="N50" s="21">
        <f t="shared" si="8"/>
        <v>0.5</v>
      </c>
      <c r="O50" s="21">
        <f t="shared" si="3"/>
        <v>0.5</v>
      </c>
      <c r="P50" s="21">
        <f t="shared" si="4"/>
        <v>0</v>
      </c>
      <c r="Q50" s="21">
        <f t="shared" si="5"/>
        <v>0.5</v>
      </c>
      <c r="R50" s="21">
        <f t="shared" si="6"/>
        <v>1</v>
      </c>
      <c r="S50" s="22">
        <v>0</v>
      </c>
      <c r="T50" s="22">
        <v>0.5</v>
      </c>
      <c r="U50" s="22">
        <v>0.5</v>
      </c>
      <c r="V50" s="22">
        <f t="shared" si="7"/>
        <v>1</v>
      </c>
      <c r="W50" s="23" t="s">
        <v>227</v>
      </c>
    </row>
    <row r="51" spans="1:28" s="24" customFormat="1" ht="59.25" customHeight="1">
      <c r="A51" s="16" t="s">
        <v>195</v>
      </c>
      <c r="B51" s="28" t="s">
        <v>220</v>
      </c>
      <c r="C51" s="16" t="s">
        <v>228</v>
      </c>
      <c r="D51" s="16" t="s">
        <v>52</v>
      </c>
      <c r="E51" s="16" t="s">
        <v>229</v>
      </c>
      <c r="F51" s="16" t="s">
        <v>230</v>
      </c>
      <c r="G51" s="19" t="s">
        <v>30</v>
      </c>
      <c r="H51" s="19" t="s">
        <v>31</v>
      </c>
      <c r="I51" s="20">
        <v>0</v>
      </c>
      <c r="J51" s="20">
        <v>2</v>
      </c>
      <c r="K51" s="20">
        <v>2</v>
      </c>
      <c r="L51" s="20">
        <v>4</v>
      </c>
      <c r="M51" s="21">
        <f t="shared" si="2"/>
        <v>0</v>
      </c>
      <c r="N51" s="21">
        <f t="shared" si="8"/>
        <v>0.5</v>
      </c>
      <c r="O51" s="21">
        <f t="shared" si="3"/>
        <v>0.5</v>
      </c>
      <c r="P51" s="21">
        <f t="shared" si="4"/>
        <v>0</v>
      </c>
      <c r="Q51" s="21">
        <f t="shared" si="5"/>
        <v>0.5</v>
      </c>
      <c r="R51" s="21">
        <f t="shared" si="6"/>
        <v>1</v>
      </c>
      <c r="S51" s="22">
        <v>0</v>
      </c>
      <c r="T51" s="22">
        <v>0.5</v>
      </c>
      <c r="U51" s="22">
        <v>0.5</v>
      </c>
      <c r="V51" s="22">
        <f t="shared" si="7"/>
        <v>1</v>
      </c>
      <c r="W51" s="23" t="s">
        <v>231</v>
      </c>
    </row>
    <row r="52" spans="1:28" s="24" customFormat="1" ht="48" customHeight="1">
      <c r="A52" s="16" t="s">
        <v>195</v>
      </c>
      <c r="B52" s="28" t="s">
        <v>232</v>
      </c>
      <c r="C52" s="16" t="s">
        <v>233</v>
      </c>
      <c r="D52" s="16" t="s">
        <v>27</v>
      </c>
      <c r="E52" s="16" t="s">
        <v>234</v>
      </c>
      <c r="F52" s="16" t="s">
        <v>235</v>
      </c>
      <c r="G52" s="19" t="s">
        <v>36</v>
      </c>
      <c r="H52" s="19" t="s">
        <v>31</v>
      </c>
      <c r="I52" s="20">
        <v>0</v>
      </c>
      <c r="J52" s="20">
        <v>0</v>
      </c>
      <c r="K52" s="20">
        <v>1</v>
      </c>
      <c r="L52" s="27">
        <f>+I52+J52+K52</f>
        <v>1</v>
      </c>
      <c r="M52" s="21">
        <f t="shared" si="2"/>
        <v>0</v>
      </c>
      <c r="N52" s="21">
        <f t="shared" si="8"/>
        <v>0</v>
      </c>
      <c r="O52" s="21">
        <f t="shared" si="3"/>
        <v>1</v>
      </c>
      <c r="P52" s="21">
        <f t="shared" si="4"/>
        <v>0</v>
      </c>
      <c r="Q52" s="21">
        <f t="shared" si="5"/>
        <v>0</v>
      </c>
      <c r="R52" s="21">
        <f t="shared" si="6"/>
        <v>1</v>
      </c>
      <c r="S52" s="22">
        <v>0</v>
      </c>
      <c r="T52" s="22">
        <v>0</v>
      </c>
      <c r="U52" s="22">
        <v>1</v>
      </c>
      <c r="V52" s="22">
        <f t="shared" si="7"/>
        <v>1</v>
      </c>
      <c r="W52" s="23" t="s">
        <v>236</v>
      </c>
    </row>
    <row r="53" spans="1:28" s="24" customFormat="1" ht="81.75" customHeight="1">
      <c r="A53" s="16" t="s">
        <v>195</v>
      </c>
      <c r="B53" s="28" t="s">
        <v>232</v>
      </c>
      <c r="C53" s="16" t="s">
        <v>237</v>
      </c>
      <c r="D53" s="16" t="s">
        <v>27</v>
      </c>
      <c r="E53" s="16" t="s">
        <v>238</v>
      </c>
      <c r="F53" s="16" t="s">
        <v>239</v>
      </c>
      <c r="G53" s="19" t="s">
        <v>58</v>
      </c>
      <c r="H53" s="19" t="s">
        <v>42</v>
      </c>
      <c r="I53" s="20">
        <v>1</v>
      </c>
      <c r="J53" s="20">
        <v>0</v>
      </c>
      <c r="K53" s="20">
        <v>0</v>
      </c>
      <c r="L53" s="27">
        <f>+I53+J53+K53</f>
        <v>1</v>
      </c>
      <c r="M53" s="21">
        <f t="shared" si="2"/>
        <v>1</v>
      </c>
      <c r="N53" s="21">
        <f t="shared" si="8"/>
        <v>0</v>
      </c>
      <c r="O53" s="21">
        <f t="shared" si="3"/>
        <v>0</v>
      </c>
      <c r="P53" s="21">
        <f t="shared" si="4"/>
        <v>1</v>
      </c>
      <c r="Q53" s="21">
        <f t="shared" si="5"/>
        <v>1</v>
      </c>
      <c r="R53" s="21">
        <f t="shared" si="6"/>
        <v>1</v>
      </c>
      <c r="S53" s="22">
        <v>1</v>
      </c>
      <c r="T53" s="22">
        <v>0</v>
      </c>
      <c r="U53" s="22">
        <v>0</v>
      </c>
      <c r="V53" s="22">
        <f t="shared" si="7"/>
        <v>1</v>
      </c>
      <c r="W53" s="23" t="s">
        <v>240</v>
      </c>
    </row>
    <row r="54" spans="1:28" s="24" customFormat="1" ht="45.75" customHeight="1">
      <c r="A54" s="16" t="s">
        <v>195</v>
      </c>
      <c r="B54" s="28" t="s">
        <v>232</v>
      </c>
      <c r="C54" s="16" t="s">
        <v>241</v>
      </c>
      <c r="D54" s="16" t="s">
        <v>27</v>
      </c>
      <c r="E54" s="16" t="s">
        <v>34</v>
      </c>
      <c r="F54" s="16" t="s">
        <v>242</v>
      </c>
      <c r="G54" s="19" t="s">
        <v>58</v>
      </c>
      <c r="H54" s="19" t="s">
        <v>42</v>
      </c>
      <c r="I54" s="27">
        <v>1</v>
      </c>
      <c r="J54" s="27">
        <v>0</v>
      </c>
      <c r="K54" s="27">
        <v>0</v>
      </c>
      <c r="L54" s="27">
        <f>+I54+J54+K54</f>
        <v>1</v>
      </c>
      <c r="M54" s="21">
        <f t="shared" si="2"/>
        <v>1</v>
      </c>
      <c r="N54" s="21">
        <f t="shared" si="8"/>
        <v>0</v>
      </c>
      <c r="O54" s="21">
        <f t="shared" si="3"/>
        <v>0</v>
      </c>
      <c r="P54" s="21">
        <f t="shared" si="4"/>
        <v>1</v>
      </c>
      <c r="Q54" s="21">
        <f t="shared" si="5"/>
        <v>1</v>
      </c>
      <c r="R54" s="21">
        <f t="shared" si="6"/>
        <v>1</v>
      </c>
      <c r="S54" s="22">
        <v>1</v>
      </c>
      <c r="T54" s="22">
        <v>0</v>
      </c>
      <c r="U54" s="22">
        <v>0</v>
      </c>
      <c r="V54" s="22">
        <f t="shared" si="7"/>
        <v>1</v>
      </c>
      <c r="W54" s="23" t="s">
        <v>243</v>
      </c>
    </row>
    <row r="55" spans="1:28" s="40" customFormat="1" ht="47.25" customHeight="1">
      <c r="A55" s="16" t="s">
        <v>195</v>
      </c>
      <c r="B55" s="17" t="s">
        <v>244</v>
      </c>
      <c r="C55" s="16" t="s">
        <v>245</v>
      </c>
      <c r="D55" s="16" t="s">
        <v>27</v>
      </c>
      <c r="E55" s="16" t="s">
        <v>163</v>
      </c>
      <c r="F55" s="16" t="s">
        <v>246</v>
      </c>
      <c r="G55" s="19" t="s">
        <v>36</v>
      </c>
      <c r="H55" s="19" t="s">
        <v>31</v>
      </c>
      <c r="I55" s="20">
        <v>0</v>
      </c>
      <c r="J55" s="20">
        <v>0</v>
      </c>
      <c r="K55" s="20">
        <v>1</v>
      </c>
      <c r="L55" s="20">
        <f>+I55+J55+K55</f>
        <v>1</v>
      </c>
      <c r="M55" s="21">
        <f t="shared" si="2"/>
        <v>0</v>
      </c>
      <c r="N55" s="21">
        <f t="shared" si="8"/>
        <v>0</v>
      </c>
      <c r="O55" s="21">
        <f t="shared" si="3"/>
        <v>1</v>
      </c>
      <c r="P55" s="21">
        <f t="shared" si="4"/>
        <v>0</v>
      </c>
      <c r="Q55" s="21">
        <f t="shared" si="5"/>
        <v>0</v>
      </c>
      <c r="R55" s="21">
        <f t="shared" si="6"/>
        <v>1</v>
      </c>
      <c r="S55" s="22">
        <v>0</v>
      </c>
      <c r="T55" s="22">
        <v>0</v>
      </c>
      <c r="U55" s="22">
        <v>0</v>
      </c>
      <c r="V55" s="22">
        <f t="shared" si="7"/>
        <v>0</v>
      </c>
      <c r="W55" s="23" t="s">
        <v>247</v>
      </c>
      <c r="X55" s="39"/>
      <c r="Y55" s="39"/>
      <c r="AB55" s="41"/>
    </row>
    <row r="56" spans="1:28" s="24" customFormat="1" ht="98.25" customHeight="1">
      <c r="A56" s="16" t="s">
        <v>195</v>
      </c>
      <c r="B56" s="28" t="s">
        <v>244</v>
      </c>
      <c r="C56" s="16" t="s">
        <v>248</v>
      </c>
      <c r="D56" s="16" t="s">
        <v>52</v>
      </c>
      <c r="E56" s="16" t="s">
        <v>249</v>
      </c>
      <c r="F56" s="16" t="s">
        <v>250</v>
      </c>
      <c r="G56" s="19" t="s">
        <v>36</v>
      </c>
      <c r="H56" s="19" t="s">
        <v>31</v>
      </c>
      <c r="I56" s="20">
        <v>0</v>
      </c>
      <c r="J56" s="20">
        <v>0</v>
      </c>
      <c r="K56" s="20">
        <v>1</v>
      </c>
      <c r="L56" s="20">
        <v>1</v>
      </c>
      <c r="M56" s="21">
        <f t="shared" si="2"/>
        <v>0</v>
      </c>
      <c r="N56" s="21">
        <f t="shared" si="8"/>
        <v>0</v>
      </c>
      <c r="O56" s="21">
        <f t="shared" si="3"/>
        <v>1</v>
      </c>
      <c r="P56" s="21">
        <f t="shared" si="4"/>
        <v>0</v>
      </c>
      <c r="Q56" s="21">
        <f t="shared" si="5"/>
        <v>0</v>
      </c>
      <c r="R56" s="21">
        <f t="shared" si="6"/>
        <v>1</v>
      </c>
      <c r="S56" s="22">
        <v>0</v>
      </c>
      <c r="T56" s="22">
        <v>0</v>
      </c>
      <c r="U56" s="22">
        <v>1</v>
      </c>
      <c r="V56" s="22">
        <f t="shared" si="7"/>
        <v>1</v>
      </c>
      <c r="W56" s="23" t="s">
        <v>251</v>
      </c>
    </row>
    <row r="57" spans="1:28" s="24" customFormat="1" ht="112.5" customHeight="1">
      <c r="A57" s="16" t="s">
        <v>195</v>
      </c>
      <c r="B57" s="28" t="s">
        <v>244</v>
      </c>
      <c r="C57" s="16" t="s">
        <v>252</v>
      </c>
      <c r="D57" s="16" t="s">
        <v>52</v>
      </c>
      <c r="E57" s="16" t="s">
        <v>148</v>
      </c>
      <c r="F57" s="16" t="s">
        <v>253</v>
      </c>
      <c r="G57" s="19" t="s">
        <v>30</v>
      </c>
      <c r="H57" s="19" t="s">
        <v>31</v>
      </c>
      <c r="I57" s="20">
        <v>0</v>
      </c>
      <c r="J57" s="20">
        <v>2</v>
      </c>
      <c r="K57" s="20">
        <v>2</v>
      </c>
      <c r="L57" s="20">
        <v>4</v>
      </c>
      <c r="M57" s="21">
        <f t="shared" si="2"/>
        <v>0</v>
      </c>
      <c r="N57" s="21">
        <f t="shared" si="8"/>
        <v>0.5</v>
      </c>
      <c r="O57" s="21">
        <f t="shared" si="3"/>
        <v>0.5</v>
      </c>
      <c r="P57" s="21">
        <f t="shared" si="4"/>
        <v>0</v>
      </c>
      <c r="Q57" s="21">
        <f t="shared" si="5"/>
        <v>0.5</v>
      </c>
      <c r="R57" s="21">
        <f t="shared" si="6"/>
        <v>1</v>
      </c>
      <c r="S57" s="22">
        <v>0</v>
      </c>
      <c r="T57" s="22">
        <v>0.5</v>
      </c>
      <c r="U57" s="22">
        <v>0.5</v>
      </c>
      <c r="V57" s="22">
        <f t="shared" si="7"/>
        <v>1</v>
      </c>
      <c r="W57" s="23" t="s">
        <v>254</v>
      </c>
    </row>
    <row r="58" spans="1:28" s="24" customFormat="1" ht="54.75" customHeight="1">
      <c r="A58" s="16" t="s">
        <v>195</v>
      </c>
      <c r="B58" s="37" t="s">
        <v>255</v>
      </c>
      <c r="C58" s="16" t="s">
        <v>256</v>
      </c>
      <c r="D58" s="16" t="s">
        <v>257</v>
      </c>
      <c r="E58" s="16" t="s">
        <v>258</v>
      </c>
      <c r="F58" s="16" t="s">
        <v>259</v>
      </c>
      <c r="G58" s="19" t="s">
        <v>36</v>
      </c>
      <c r="H58" s="19" t="s">
        <v>31</v>
      </c>
      <c r="I58" s="27">
        <v>0</v>
      </c>
      <c r="J58" s="27">
        <v>0</v>
      </c>
      <c r="K58" s="27">
        <v>2</v>
      </c>
      <c r="L58" s="27">
        <f t="shared" ref="L58:L60" si="9">+I58+J58+K58</f>
        <v>2</v>
      </c>
      <c r="M58" s="21">
        <f t="shared" si="2"/>
        <v>0</v>
      </c>
      <c r="N58" s="21">
        <f t="shared" si="8"/>
        <v>0</v>
      </c>
      <c r="O58" s="21">
        <f t="shared" si="3"/>
        <v>1</v>
      </c>
      <c r="P58" s="21">
        <f t="shared" si="4"/>
        <v>0</v>
      </c>
      <c r="Q58" s="21">
        <f t="shared" si="5"/>
        <v>0</v>
      </c>
      <c r="R58" s="21">
        <f t="shared" si="6"/>
        <v>1</v>
      </c>
      <c r="S58" s="22">
        <v>0</v>
      </c>
      <c r="T58" s="22">
        <v>0</v>
      </c>
      <c r="U58" s="22">
        <v>1</v>
      </c>
      <c r="V58" s="22">
        <f t="shared" si="7"/>
        <v>1</v>
      </c>
      <c r="W58" s="23" t="s">
        <v>260</v>
      </c>
      <c r="X58" s="3"/>
      <c r="Y58" s="26"/>
    </row>
    <row r="59" spans="1:28" s="24" customFormat="1" ht="55.5" customHeight="1">
      <c r="A59" s="16" t="s">
        <v>195</v>
      </c>
      <c r="B59" s="28" t="s">
        <v>261</v>
      </c>
      <c r="C59" s="16" t="s">
        <v>262</v>
      </c>
      <c r="D59" s="16" t="s">
        <v>72</v>
      </c>
      <c r="E59" s="16" t="s">
        <v>163</v>
      </c>
      <c r="F59" s="16" t="s">
        <v>263</v>
      </c>
      <c r="G59" s="19" t="s">
        <v>36</v>
      </c>
      <c r="H59" s="19" t="s">
        <v>31</v>
      </c>
      <c r="I59" s="42">
        <v>0</v>
      </c>
      <c r="J59" s="42">
        <v>0</v>
      </c>
      <c r="K59" s="42">
        <v>2</v>
      </c>
      <c r="L59" s="27">
        <f t="shared" si="9"/>
        <v>2</v>
      </c>
      <c r="M59" s="21">
        <f t="shared" si="2"/>
        <v>0</v>
      </c>
      <c r="N59" s="21">
        <f t="shared" si="8"/>
        <v>0</v>
      </c>
      <c r="O59" s="21">
        <f t="shared" si="3"/>
        <v>1</v>
      </c>
      <c r="P59" s="21">
        <f t="shared" si="4"/>
        <v>0</v>
      </c>
      <c r="Q59" s="21">
        <f t="shared" si="5"/>
        <v>0</v>
      </c>
      <c r="R59" s="21">
        <f t="shared" si="6"/>
        <v>1</v>
      </c>
      <c r="S59" s="22">
        <v>0</v>
      </c>
      <c r="T59" s="22">
        <v>0</v>
      </c>
      <c r="U59" s="22">
        <v>1</v>
      </c>
      <c r="V59" s="22">
        <f t="shared" si="7"/>
        <v>1</v>
      </c>
      <c r="W59" s="23" t="s">
        <v>264</v>
      </c>
      <c r="X59" s="26"/>
      <c r="Y59" s="26"/>
    </row>
    <row r="60" spans="1:28" s="24" customFormat="1" ht="53.25" customHeight="1">
      <c r="A60" s="16" t="s">
        <v>195</v>
      </c>
      <c r="B60" s="28" t="s">
        <v>261</v>
      </c>
      <c r="C60" s="16" t="s">
        <v>265</v>
      </c>
      <c r="D60" s="16" t="s">
        <v>72</v>
      </c>
      <c r="E60" s="16" t="s">
        <v>163</v>
      </c>
      <c r="F60" s="16" t="s">
        <v>266</v>
      </c>
      <c r="G60" s="19" t="s">
        <v>36</v>
      </c>
      <c r="H60" s="19" t="s">
        <v>31</v>
      </c>
      <c r="I60" s="27">
        <v>0</v>
      </c>
      <c r="J60" s="27">
        <v>0</v>
      </c>
      <c r="K60" s="27">
        <v>1</v>
      </c>
      <c r="L60" s="27">
        <f t="shared" si="9"/>
        <v>1</v>
      </c>
      <c r="M60" s="21">
        <f t="shared" si="2"/>
        <v>0</v>
      </c>
      <c r="N60" s="21">
        <f t="shared" si="8"/>
        <v>0</v>
      </c>
      <c r="O60" s="21">
        <f t="shared" si="3"/>
        <v>1</v>
      </c>
      <c r="P60" s="21">
        <f t="shared" si="4"/>
        <v>0</v>
      </c>
      <c r="Q60" s="21">
        <f t="shared" si="5"/>
        <v>0</v>
      </c>
      <c r="R60" s="21">
        <f t="shared" si="6"/>
        <v>1</v>
      </c>
      <c r="S60" s="22">
        <v>0</v>
      </c>
      <c r="T60" s="22">
        <v>0</v>
      </c>
      <c r="U60" s="22">
        <v>1</v>
      </c>
      <c r="V60" s="22">
        <f t="shared" si="7"/>
        <v>1</v>
      </c>
      <c r="W60" s="23" t="s">
        <v>267</v>
      </c>
    </row>
    <row r="61" spans="1:28" s="24" customFormat="1" ht="105.75" customHeight="1">
      <c r="A61" s="16" t="s">
        <v>268</v>
      </c>
      <c r="B61" s="28" t="s">
        <v>269</v>
      </c>
      <c r="C61" s="16" t="s">
        <v>270</v>
      </c>
      <c r="D61" s="16" t="s">
        <v>91</v>
      </c>
      <c r="E61" s="16" t="s">
        <v>271</v>
      </c>
      <c r="F61" s="16" t="s">
        <v>272</v>
      </c>
      <c r="G61" s="19" t="s">
        <v>58</v>
      </c>
      <c r="H61" s="29" t="s">
        <v>31</v>
      </c>
      <c r="I61" s="20">
        <v>3</v>
      </c>
      <c r="J61" s="20">
        <v>2</v>
      </c>
      <c r="K61" s="20">
        <v>3</v>
      </c>
      <c r="L61" s="20">
        <v>8</v>
      </c>
      <c r="M61" s="21">
        <f t="shared" si="2"/>
        <v>0.375</v>
      </c>
      <c r="N61" s="21">
        <f t="shared" si="8"/>
        <v>0.25</v>
      </c>
      <c r="O61" s="21">
        <f t="shared" si="3"/>
        <v>0.375</v>
      </c>
      <c r="P61" s="32">
        <f t="shared" si="4"/>
        <v>0.375</v>
      </c>
      <c r="Q61" s="32">
        <f t="shared" si="5"/>
        <v>0.625</v>
      </c>
      <c r="R61" s="32">
        <f t="shared" si="6"/>
        <v>1</v>
      </c>
      <c r="S61" s="22">
        <v>0.375</v>
      </c>
      <c r="T61" s="22">
        <v>0.25</v>
      </c>
      <c r="U61" s="22">
        <v>0.375</v>
      </c>
      <c r="V61" s="22">
        <f t="shared" si="7"/>
        <v>1</v>
      </c>
      <c r="W61" s="23" t="s">
        <v>273</v>
      </c>
    </row>
    <row r="62" spans="1:28" s="24" customFormat="1" ht="87" customHeight="1">
      <c r="A62" s="16" t="s">
        <v>268</v>
      </c>
      <c r="B62" s="16" t="s">
        <v>274</v>
      </c>
      <c r="C62" s="16" t="s">
        <v>275</v>
      </c>
      <c r="D62" s="16" t="s">
        <v>217</v>
      </c>
      <c r="E62" s="16" t="s">
        <v>276</v>
      </c>
      <c r="F62" s="16" t="s">
        <v>277</v>
      </c>
      <c r="G62" s="19" t="s">
        <v>58</v>
      </c>
      <c r="H62" s="19" t="s">
        <v>31</v>
      </c>
      <c r="I62" s="42">
        <v>1</v>
      </c>
      <c r="J62" s="42">
        <v>1</v>
      </c>
      <c r="K62" s="42">
        <v>1</v>
      </c>
      <c r="L62" s="27">
        <f>+I62+J62+K62</f>
        <v>3</v>
      </c>
      <c r="M62" s="21">
        <f t="shared" si="2"/>
        <v>0.33333333333333331</v>
      </c>
      <c r="N62" s="21">
        <f t="shared" si="8"/>
        <v>0.33333333333333331</v>
      </c>
      <c r="O62" s="21">
        <f t="shared" si="3"/>
        <v>0.33333333333333331</v>
      </c>
      <c r="P62" s="21">
        <f t="shared" si="4"/>
        <v>0.33333333333333331</v>
      </c>
      <c r="Q62" s="21">
        <f t="shared" si="5"/>
        <v>0.66666666666666663</v>
      </c>
      <c r="R62" s="21">
        <f t="shared" si="6"/>
        <v>1</v>
      </c>
      <c r="S62" s="22">
        <v>0.33333333333333331</v>
      </c>
      <c r="T62" s="22">
        <v>0.33333333333333331</v>
      </c>
      <c r="U62" s="22">
        <v>0.33333333333333331</v>
      </c>
      <c r="V62" s="22">
        <f t="shared" si="7"/>
        <v>1</v>
      </c>
      <c r="W62" s="23" t="s">
        <v>278</v>
      </c>
    </row>
    <row r="63" spans="1:28" s="24" customFormat="1" ht="47.25" customHeight="1">
      <c r="A63" s="16" t="s">
        <v>268</v>
      </c>
      <c r="B63" s="16" t="s">
        <v>274</v>
      </c>
      <c r="C63" s="16" t="s">
        <v>279</v>
      </c>
      <c r="D63" s="16" t="s">
        <v>27</v>
      </c>
      <c r="E63" s="16" t="s">
        <v>52</v>
      </c>
      <c r="F63" s="16" t="s">
        <v>280</v>
      </c>
      <c r="G63" s="20" t="s">
        <v>58</v>
      </c>
      <c r="H63" s="20" t="s">
        <v>42</v>
      </c>
      <c r="I63" s="20">
        <v>1</v>
      </c>
      <c r="J63" s="20">
        <v>0</v>
      </c>
      <c r="K63" s="20">
        <v>0</v>
      </c>
      <c r="L63" s="20">
        <f>+I63+J63+K63</f>
        <v>1</v>
      </c>
      <c r="M63" s="21">
        <f t="shared" si="2"/>
        <v>1</v>
      </c>
      <c r="N63" s="21">
        <f t="shared" si="8"/>
        <v>0</v>
      </c>
      <c r="O63" s="21">
        <f t="shared" si="3"/>
        <v>0</v>
      </c>
      <c r="P63" s="21">
        <f t="shared" si="4"/>
        <v>1</v>
      </c>
      <c r="Q63" s="21">
        <f t="shared" si="5"/>
        <v>1</v>
      </c>
      <c r="R63" s="21">
        <f t="shared" si="6"/>
        <v>1</v>
      </c>
      <c r="S63" s="22">
        <v>1</v>
      </c>
      <c r="T63" s="22">
        <v>0</v>
      </c>
      <c r="U63" s="22">
        <v>0</v>
      </c>
      <c r="V63" s="22">
        <f t="shared" si="7"/>
        <v>1</v>
      </c>
      <c r="W63" s="23" t="s">
        <v>281</v>
      </c>
    </row>
    <row r="64" spans="1:28" s="24" customFormat="1" ht="53.25" customHeight="1">
      <c r="A64" s="16" t="s">
        <v>268</v>
      </c>
      <c r="B64" s="16" t="s">
        <v>274</v>
      </c>
      <c r="C64" s="16" t="s">
        <v>282</v>
      </c>
      <c r="D64" s="16" t="s">
        <v>27</v>
      </c>
      <c r="E64" s="16" t="s">
        <v>52</v>
      </c>
      <c r="F64" s="16" t="s">
        <v>283</v>
      </c>
      <c r="G64" s="19" t="s">
        <v>58</v>
      </c>
      <c r="H64" s="19" t="s">
        <v>42</v>
      </c>
      <c r="I64" s="20">
        <v>3</v>
      </c>
      <c r="J64" s="20">
        <v>0</v>
      </c>
      <c r="K64" s="20">
        <v>0</v>
      </c>
      <c r="L64" s="20">
        <f>+I64+J64+K64</f>
        <v>3</v>
      </c>
      <c r="M64" s="21">
        <f t="shared" si="2"/>
        <v>1</v>
      </c>
      <c r="N64" s="21">
        <f t="shared" si="8"/>
        <v>0</v>
      </c>
      <c r="O64" s="21">
        <f t="shared" si="3"/>
        <v>0</v>
      </c>
      <c r="P64" s="21">
        <f t="shared" si="4"/>
        <v>1</v>
      </c>
      <c r="Q64" s="21">
        <f t="shared" si="5"/>
        <v>1</v>
      </c>
      <c r="R64" s="21">
        <f t="shared" si="6"/>
        <v>1</v>
      </c>
      <c r="S64" s="22">
        <v>1</v>
      </c>
      <c r="T64" s="22">
        <v>0</v>
      </c>
      <c r="U64" s="22">
        <v>0</v>
      </c>
      <c r="V64" s="22">
        <f t="shared" si="7"/>
        <v>1</v>
      </c>
      <c r="W64" s="23" t="s">
        <v>284</v>
      </c>
    </row>
    <row r="65" spans="1:23" s="24" customFormat="1" ht="57" customHeight="1">
      <c r="A65" s="16" t="s">
        <v>268</v>
      </c>
      <c r="B65" s="28" t="s">
        <v>274</v>
      </c>
      <c r="C65" s="16" t="s">
        <v>285</v>
      </c>
      <c r="D65" s="16" t="s">
        <v>107</v>
      </c>
      <c r="E65" s="16" t="s">
        <v>34</v>
      </c>
      <c r="F65" s="16" t="s">
        <v>286</v>
      </c>
      <c r="G65" s="20" t="s">
        <v>58</v>
      </c>
      <c r="H65" s="20" t="s">
        <v>31</v>
      </c>
      <c r="I65" s="20">
        <v>1</v>
      </c>
      <c r="J65" s="20">
        <v>1</v>
      </c>
      <c r="K65" s="20">
        <v>1</v>
      </c>
      <c r="L65" s="20">
        <v>3</v>
      </c>
      <c r="M65" s="21">
        <f t="shared" si="2"/>
        <v>0.33333333333333331</v>
      </c>
      <c r="N65" s="21">
        <f t="shared" si="8"/>
        <v>0.33333333333333331</v>
      </c>
      <c r="O65" s="21">
        <f t="shared" si="3"/>
        <v>0.33333333333333331</v>
      </c>
      <c r="P65" s="21">
        <f t="shared" si="4"/>
        <v>0.33333333333333331</v>
      </c>
      <c r="Q65" s="21">
        <f t="shared" si="5"/>
        <v>0.66666666666666663</v>
      </c>
      <c r="R65" s="21">
        <f t="shared" si="6"/>
        <v>1</v>
      </c>
      <c r="S65" s="22">
        <v>0.33333333333333331</v>
      </c>
      <c r="T65" s="22">
        <v>0.33333333333333331</v>
      </c>
      <c r="U65" s="22">
        <v>0.33333333333333331</v>
      </c>
      <c r="V65" s="22">
        <f t="shared" si="7"/>
        <v>1</v>
      </c>
      <c r="W65" s="23" t="s">
        <v>287</v>
      </c>
    </row>
    <row r="66" spans="1:23" s="24" customFormat="1" ht="140.25" customHeight="1">
      <c r="A66" s="16" t="s">
        <v>268</v>
      </c>
      <c r="B66" s="28" t="s">
        <v>274</v>
      </c>
      <c r="C66" s="16" t="s">
        <v>288</v>
      </c>
      <c r="D66" s="16" t="s">
        <v>91</v>
      </c>
      <c r="E66" s="16" t="s">
        <v>289</v>
      </c>
      <c r="F66" s="16" t="s">
        <v>290</v>
      </c>
      <c r="G66" s="19" t="s">
        <v>58</v>
      </c>
      <c r="H66" s="19" t="s">
        <v>31</v>
      </c>
      <c r="I66" s="20">
        <v>2</v>
      </c>
      <c r="J66" s="20">
        <v>1</v>
      </c>
      <c r="K66" s="20">
        <v>2</v>
      </c>
      <c r="L66" s="20">
        <v>5</v>
      </c>
      <c r="M66" s="21">
        <f t="shared" si="2"/>
        <v>0.4</v>
      </c>
      <c r="N66" s="21">
        <f t="shared" si="8"/>
        <v>0.2</v>
      </c>
      <c r="O66" s="21">
        <f t="shared" si="3"/>
        <v>0.4</v>
      </c>
      <c r="P66" s="32">
        <f t="shared" si="4"/>
        <v>0.4</v>
      </c>
      <c r="Q66" s="32">
        <f t="shared" si="5"/>
        <v>0.60000000000000009</v>
      </c>
      <c r="R66" s="32">
        <f t="shared" si="6"/>
        <v>1</v>
      </c>
      <c r="S66" s="22">
        <v>0.4</v>
      </c>
      <c r="T66" s="22">
        <v>0.2</v>
      </c>
      <c r="U66" s="22">
        <v>0</v>
      </c>
      <c r="V66" s="22">
        <f t="shared" si="7"/>
        <v>0.60000000000000009</v>
      </c>
      <c r="W66" s="23" t="s">
        <v>291</v>
      </c>
    </row>
    <row r="67" spans="1:23" s="43" customFormat="1" ht="15" customHeight="1">
      <c r="C67" s="7"/>
      <c r="D67" s="44"/>
      <c r="F67" s="7"/>
      <c r="G67" s="44"/>
      <c r="H67" s="44"/>
      <c r="I67" s="45"/>
      <c r="J67" s="45"/>
      <c r="K67" s="45"/>
      <c r="L67" s="45"/>
      <c r="M67" s="45"/>
      <c r="N67" s="45"/>
      <c r="O67" s="45"/>
      <c r="P67" s="45"/>
      <c r="Q67" s="45"/>
      <c r="R67" s="45"/>
      <c r="S67" s="46"/>
      <c r="T67" s="45"/>
      <c r="U67" s="45"/>
      <c r="V67" s="45"/>
      <c r="W67" s="7"/>
    </row>
  </sheetData>
  <sheetProtection algorithmName="SHA-512" hashValue="fbv/dJUn2labT9lGcq2yDeOMhkA5Mygg6785fczdv+aE8RYIY1IqSnFehsY5h03uc1dav1RJHbV4j1+Io5kHqA==" saltValue="BKzl3h2gGVCK7HBWLPuMdg==" spinCount="100000" sheet="1" objects="1" scenarios="1" autoFilter="0"/>
  <mergeCells count="1">
    <mergeCell ref="B1:J1"/>
  </mergeCells>
  <dataValidations count="1">
    <dataValidation allowBlank="1" showInputMessage="1" showErrorMessage="1" sqref="S3:V66" xr:uid="{00000000-0002-0000-0000-000000000000}"/>
  </dataValidations>
  <printOptions horizontalCentered="1" verticalCentered="1"/>
  <pageMargins left="0.31496062992125984" right="0.31496062992125984" top="0.74803149606299213" bottom="0.35433070866141736" header="0" footer="0"/>
  <pageSetup paperSize="5" orientation="landscape" r:id="rId1"/>
  <rowBreaks count="1" manualBreakCount="1">
    <brk id="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B4"/>
  <sheetViews>
    <sheetView workbookViewId="0">
      <selection activeCell="B6" sqref="B6"/>
    </sheetView>
  </sheetViews>
  <sheetFormatPr defaultColWidth="11" defaultRowHeight="14.25"/>
  <cols>
    <col min="2" max="2" width="14.375" customWidth="1"/>
    <col min="3" max="3" width="17.375" customWidth="1"/>
  </cols>
  <sheetData>
    <row r="2" spans="2:2">
      <c r="B2" s="1" t="s">
        <v>292</v>
      </c>
    </row>
    <row r="3" spans="2:2">
      <c r="B3" s="1" t="s">
        <v>293</v>
      </c>
    </row>
    <row r="4" spans="2:2">
      <c r="B4" s="1" t="s">
        <v>294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HP Inc.</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Sandra Patricia Mayorga Lizarazo</dc:creator>
  <cp:keywords/>
  <dc:description/>
  <cp:lastModifiedBy>Sandra Patricia Mayorga Lizarazo</cp:lastModifiedBy>
  <cp:revision/>
  <dcterms:created xsi:type="dcterms:W3CDTF">2024-12-20T21:13:09Z</dcterms:created>
  <dcterms:modified xsi:type="dcterms:W3CDTF">2025-01-21T13:29:57Z</dcterms:modified>
  <cp:category/>
  <cp:contentStatus/>
</cp:coreProperties>
</file>