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10"/>
  <workbookPr defaultThemeVersion="124226"/>
  <mc:AlternateContent xmlns:mc="http://schemas.openxmlformats.org/markup-compatibility/2006">
    <mc:Choice Requires="x15">
      <x15ac:absPath xmlns:x15ac="http://schemas.microsoft.com/office/spreadsheetml/2010/11/ac" url="C:\Users\patri\OneDrive - Universidad Libre\2024\1. IGAC 2024\TRANSPARECIA PG WEB\SGA_2024\"/>
    </mc:Choice>
  </mc:AlternateContent>
  <xr:revisionPtr revIDLastSave="64" documentId="13_ncr:1_{9F497875-A981-4080-88B4-DC765982138D}" xr6:coauthVersionLast="47" xr6:coauthVersionMax="47" xr10:uidLastSave="{49CE19D8-8AAD-429D-9598-9842E7701218}"/>
  <bookViews>
    <workbookView xWindow="-108" yWindow="-108" windowWidth="23256" windowHeight="12456" firstSheet="1" activeTab="2" xr2:uid="{00000000-000D-0000-FFFF-FFFF00000000}"/>
  </bookViews>
  <sheets>
    <sheet name="P. USO EFICIENTE AGUA Y ENERGÍA" sheetId="6" r:id="rId1"/>
    <sheet name="P. RESIDUOS" sheetId="4" r:id="rId2"/>
    <sheet name="P. PRÁCTICAS y CONS. SOSTENIBLE" sheetId="5"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23" i="5" l="1"/>
  <c r="L11" i="4"/>
  <c r="L21" i="4"/>
  <c r="V24" i="6"/>
  <c r="W24" i="6"/>
  <c r="X24" i="6"/>
  <c r="N27" i="4"/>
  <c r="O27" i="4"/>
  <c r="P27" i="4"/>
  <c r="Q27" i="4"/>
  <c r="R27" i="4"/>
  <c r="S27" i="4"/>
  <c r="T27" i="4"/>
  <c r="U27" i="4"/>
  <c r="V27" i="4"/>
  <c r="W27" i="4"/>
  <c r="X27" i="4"/>
  <c r="N28" i="4"/>
  <c r="O28" i="4"/>
  <c r="P28" i="4"/>
  <c r="Q28" i="4"/>
  <c r="R28" i="4"/>
  <c r="S28" i="4"/>
  <c r="T28" i="4"/>
  <c r="U28" i="4"/>
  <c r="V28" i="4"/>
  <c r="W28" i="4"/>
  <c r="X28" i="4"/>
  <c r="M28" i="4"/>
  <c r="M27" i="4"/>
  <c r="N23" i="6"/>
  <c r="O23" i="6"/>
  <c r="P23" i="6"/>
  <c r="Q23" i="6"/>
  <c r="R23" i="6"/>
  <c r="S23" i="6"/>
  <c r="T23" i="6"/>
  <c r="U23" i="6"/>
  <c r="V23" i="6"/>
  <c r="W23" i="6"/>
  <c r="X23" i="6"/>
  <c r="N24" i="6"/>
  <c r="O24" i="6"/>
  <c r="P24" i="6"/>
  <c r="Q24" i="6"/>
  <c r="R24" i="6"/>
  <c r="S24" i="6"/>
  <c r="T24" i="6"/>
  <c r="U24" i="6"/>
  <c r="M24" i="6"/>
  <c r="M23" i="6"/>
  <c r="L17" i="5"/>
  <c r="J29" i="5"/>
  <c r="Y28" i="5"/>
  <c r="Y27" i="5"/>
  <c r="Y26" i="5"/>
  <c r="Y25" i="5"/>
  <c r="L25" i="5"/>
  <c r="L27" i="5"/>
  <c r="J27" i="4"/>
  <c r="L23" i="4"/>
  <c r="Y23" i="4"/>
  <c r="Y24" i="4"/>
  <c r="Y25" i="4"/>
  <c r="Y26" i="4"/>
  <c r="Y20" i="4"/>
  <c r="Y19" i="4"/>
  <c r="L15" i="4"/>
  <c r="J23" i="6"/>
  <c r="N29" i="5"/>
  <c r="O29" i="5"/>
  <c r="P29" i="5"/>
  <c r="Q29" i="5"/>
  <c r="R29" i="5"/>
  <c r="S29" i="5"/>
  <c r="T29" i="5"/>
  <c r="U29" i="5"/>
  <c r="V29" i="5"/>
  <c r="W29" i="5"/>
  <c r="X29" i="5"/>
  <c r="N30" i="5"/>
  <c r="O30" i="5"/>
  <c r="P30" i="5"/>
  <c r="Q30" i="5"/>
  <c r="R30" i="5"/>
  <c r="S30" i="5"/>
  <c r="T30" i="5"/>
  <c r="U30" i="5"/>
  <c r="V30" i="5"/>
  <c r="W30" i="5"/>
  <c r="X30" i="5"/>
  <c r="M30" i="5"/>
  <c r="M29" i="5"/>
  <c r="L21" i="5"/>
  <c r="L19" i="5"/>
  <c r="L15" i="5"/>
  <c r="L13" i="5"/>
  <c r="L11" i="5"/>
  <c r="L9" i="5"/>
  <c r="L29" i="5" l="1"/>
  <c r="L25" i="4"/>
  <c r="L19" i="4"/>
  <c r="L17" i="4"/>
  <c r="L13" i="4"/>
  <c r="L9" i="4"/>
  <c r="L21" i="6"/>
  <c r="L19" i="6"/>
  <c r="Y22" i="6"/>
  <c r="Y21" i="6"/>
  <c r="L9" i="6"/>
  <c r="L27" i="4" l="1"/>
  <c r="Y20" i="6"/>
  <c r="Y19" i="6"/>
  <c r="Y18" i="6"/>
  <c r="Y17" i="6"/>
  <c r="L17" i="6"/>
  <c r="Y16" i="6"/>
  <c r="Y15" i="6"/>
  <c r="L15" i="6"/>
  <c r="Y14" i="6"/>
  <c r="Y13" i="6"/>
  <c r="L13" i="6"/>
  <c r="Y12" i="6"/>
  <c r="Y11" i="6"/>
  <c r="L11" i="6"/>
  <c r="Y10" i="6"/>
  <c r="Y9" i="6"/>
  <c r="Y24" i="6" l="1"/>
  <c r="Y23" i="6"/>
  <c r="L23" i="6"/>
  <c r="Y24" i="5"/>
  <c r="Y23" i="5"/>
  <c r="Y22" i="5"/>
  <c r="Y21" i="5"/>
  <c r="Y20" i="5"/>
  <c r="Y19" i="5"/>
  <c r="Y18" i="5"/>
  <c r="Y17" i="5"/>
  <c r="Y16" i="5"/>
  <c r="Y15" i="5"/>
  <c r="Y14" i="5"/>
  <c r="Y13" i="5"/>
  <c r="Y12" i="5"/>
  <c r="Y11" i="5"/>
  <c r="Y10" i="5"/>
  <c r="Y9" i="5"/>
  <c r="Y22" i="4"/>
  <c r="Y21" i="4"/>
  <c r="Y18" i="4"/>
  <c r="Y17" i="4"/>
  <c r="Y16" i="4"/>
  <c r="Y15" i="4"/>
  <c r="Y14" i="4"/>
  <c r="Y13" i="4"/>
  <c r="Y12" i="4"/>
  <c r="Y11" i="4"/>
  <c r="Y10" i="4"/>
  <c r="Y9" i="4"/>
  <c r="Y30" i="5" l="1"/>
  <c r="Y28" i="4"/>
  <c r="Y27" i="4"/>
  <c r="Y29"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Martha Patricia Jimenez Hernandez</author>
  </authors>
  <commentList>
    <comment ref="H17" authorId="0" shapeId="0" xr:uid="{00000000-0006-0000-0200-000001000000}">
      <text>
        <r>
          <rPr>
            <b/>
            <sz val="9"/>
            <color indexed="81"/>
            <rFont val="Tahoma"/>
            <family val="2"/>
          </rPr>
          <t xml:space="preserve">El método japonés de las 5's </t>
        </r>
        <r>
          <rPr>
            <sz val="9"/>
            <color indexed="81"/>
            <rFont val="Tahoma"/>
            <family val="2"/>
          </rPr>
          <t xml:space="preserve">
Seiri: Clasificar y descartar.
Seiton: Organziar y ordenar.
Seiso: Limpiar.
Seiketsu: Almacenar y visualizar.
Shitsuke: Disciplina y Compromiso.</t>
        </r>
      </text>
    </comment>
  </commentList>
</comments>
</file>

<file path=xl/sharedStrings.xml><?xml version="1.0" encoding="utf-8"?>
<sst xmlns="http://schemas.openxmlformats.org/spreadsheetml/2006/main" count="315" uniqueCount="163">
  <si>
    <t>PLAN DE TRABAJO AMBIENTAL</t>
  </si>
  <si>
    <t>FECHA DE APROBACIÓN</t>
  </si>
  <si>
    <t>(2024-03-23)</t>
  </si>
  <si>
    <t>GESTIÓN AMBIENTAL</t>
  </si>
  <si>
    <t>PROGRAMA:</t>
  </si>
  <si>
    <t>PROGRAMA DE USO EFICIENTE DEL AGUA Y LA ENERGÍA</t>
  </si>
  <si>
    <t xml:space="preserve">OBJETIVO GENERAL </t>
  </si>
  <si>
    <t xml:space="preserve">META
GENERAL </t>
  </si>
  <si>
    <t>INDICADOR
GENERAL</t>
  </si>
  <si>
    <t>OBJETIVO 
ESPECÍFICO</t>
  </si>
  <si>
    <t>ACTIVIDAD</t>
  </si>
  <si>
    <t>META</t>
  </si>
  <si>
    <t>INDICADOR</t>
  </si>
  <si>
    <t>CONTROL OPERACIONAL</t>
  </si>
  <si>
    <t xml:space="preserve">RESPONSABLE </t>
  </si>
  <si>
    <t xml:space="preserve">PESO TOTAL (%) </t>
  </si>
  <si>
    <t xml:space="preserve">
PROYECTADO 
</t>
  </si>
  <si>
    <t>Pesos (%)</t>
  </si>
  <si>
    <t>AÑO 2024</t>
  </si>
  <si>
    <t>TOTAL</t>
  </si>
  <si>
    <t>OBSERVACIONES</t>
  </si>
  <si>
    <t>EJECUTADO</t>
  </si>
  <si>
    <t>ENE</t>
  </si>
  <si>
    <t>FEB</t>
  </si>
  <si>
    <t>MAR</t>
  </si>
  <si>
    <t>ABR</t>
  </si>
  <si>
    <t>MAY</t>
  </si>
  <si>
    <t>JUN</t>
  </si>
  <si>
    <t>JUL</t>
  </si>
  <si>
    <t>AGO</t>
  </si>
  <si>
    <t>SEP</t>
  </si>
  <si>
    <t>OCT</t>
  </si>
  <si>
    <t>NOV</t>
  </si>
  <si>
    <t>DIC</t>
  </si>
  <si>
    <t>Optimizar el consumo de agua y energía en la Sede Central y en las Direcciones Territoriales del Instituto Geográfico Agustín Codazzi, a través del monitoreo, control y mantenimiento de la infraestructura del recurso hídrico y el recurso energético, dando cumplimiento de la normatividad ambiental vigente.</t>
  </si>
  <si>
    <t>Mantener el consumo promedio mensual de agua respecto a la vigencia anterior - SC y DT
Mantener el consumo promedio mensual de energía respecto a la vigencia anterior - SC y DT
Determinar línea base de consumo percápita de agua - SC y DT
Determinar línea base de consumo percápita de energía - SC y DT</t>
  </si>
  <si>
    <t>Porcentaje % de variación en el consumo de agua.
Porcentaje % de variación en el consumo de energía. 
Porcentaje % de variación en el consumo percápita de agua .
Porcentaje % de variación en el consumo percápita de energía.</t>
  </si>
  <si>
    <t>1. Realizar seguimiento al desempeño ambiental en el consumo de agua.
2. Realizar seguimiento al desempeño ambiental en el consumo de energía.</t>
  </si>
  <si>
    <t>Realizar seguimiento y registro del consumo de agua y energía en las DT y SC del IGAC.
Realizar seguimiento del personal permanente y flotante que ingresa a las instalaciones de las DT y SC del IGAC.</t>
  </si>
  <si>
    <r>
      <rPr>
        <b/>
        <sz val="10"/>
        <rFont val="Arial"/>
        <family val="2"/>
      </rPr>
      <t xml:space="preserve">1) </t>
    </r>
    <r>
      <rPr>
        <sz val="10"/>
        <rFont val="Arial"/>
        <family val="2"/>
      </rPr>
      <t xml:space="preserve">Todas las sedes a cargo de la DT y SC reportan el consumo de energía eléctrica - mensual.
</t>
    </r>
    <r>
      <rPr>
        <b/>
        <sz val="10"/>
        <rFont val="Arial"/>
        <family val="2"/>
      </rPr>
      <t xml:space="preserve">2) </t>
    </r>
    <r>
      <rPr>
        <sz val="10"/>
        <rFont val="Arial"/>
        <family val="2"/>
      </rPr>
      <t xml:space="preserve">Todas las sedes a cargo de la DT y SC reportan el consumo de agua - mensual
</t>
    </r>
    <r>
      <rPr>
        <b/>
        <sz val="10"/>
        <rFont val="Arial"/>
        <family val="2"/>
      </rPr>
      <t xml:space="preserve">3) </t>
    </r>
    <r>
      <rPr>
        <sz val="10"/>
        <rFont val="Arial"/>
        <family val="2"/>
      </rPr>
      <t xml:space="preserve">Reducir el consumo de energía en la DT y SC respecto a la vigencia anterior en búsqueda del 15% conforme Ley 2294 de 2023 art. 237.
</t>
    </r>
    <r>
      <rPr>
        <b/>
        <sz val="10"/>
        <rFont val="Arial"/>
        <family val="2"/>
      </rPr>
      <t xml:space="preserve">4) </t>
    </r>
    <r>
      <rPr>
        <sz val="10"/>
        <rFont val="Arial"/>
        <family val="2"/>
      </rPr>
      <t xml:space="preserve">Reducir el consumo de agua 1% en la DT y SC respecto a la vigencia anterior.
</t>
    </r>
    <r>
      <rPr>
        <b/>
        <sz val="10"/>
        <rFont val="Arial"/>
        <family val="2"/>
      </rPr>
      <t xml:space="preserve">
5) </t>
    </r>
    <r>
      <rPr>
        <sz val="10"/>
        <rFont val="Arial"/>
        <family val="2"/>
      </rPr>
      <t>Establecer línea base del consumo de agua y energía percápita (por persona).</t>
    </r>
  </si>
  <si>
    <r>
      <t xml:space="preserve">1) Consumo energía mensual Kw.h / mes
2) Consumo agua mensual m3 / mes
</t>
    </r>
    <r>
      <rPr>
        <b/>
        <sz val="10"/>
        <rFont val="Arial"/>
        <family val="2"/>
      </rPr>
      <t xml:space="preserve">3) % Variación consumo energía = </t>
    </r>
    <r>
      <rPr>
        <sz val="10"/>
        <rFont val="Arial"/>
        <family val="2"/>
      </rPr>
      <t xml:space="preserve">(consumo energía actual DT ó SC / consumo energía anterior DTó SC)  - 1
</t>
    </r>
    <r>
      <rPr>
        <b/>
        <sz val="10"/>
        <rFont val="Arial"/>
        <family val="2"/>
      </rPr>
      <t xml:space="preserve">4) % Variación consumo agua  = </t>
    </r>
    <r>
      <rPr>
        <sz val="10"/>
        <rFont val="Arial"/>
        <family val="2"/>
      </rPr>
      <t xml:space="preserve">(consumo agua actual DT ó SC / consumo agua anterior DTó SC)  - 1
</t>
    </r>
    <r>
      <rPr>
        <b/>
        <sz val="10"/>
        <rFont val="Arial"/>
        <family val="2"/>
      </rPr>
      <t xml:space="preserve">5) Consumo de energía percápita DT ó SC = </t>
    </r>
    <r>
      <rPr>
        <sz val="10"/>
        <rFont val="Arial"/>
        <family val="2"/>
      </rPr>
      <t xml:space="preserve">Consumo energía DT ó SC Kw.h  / Nro. personas      y
</t>
    </r>
    <r>
      <rPr>
        <b/>
        <sz val="10"/>
        <rFont val="Arial"/>
        <family val="2"/>
      </rPr>
      <t>5) Consumo de agua percápita DT ó SC = C</t>
    </r>
    <r>
      <rPr>
        <sz val="10"/>
        <rFont val="Arial"/>
        <family val="2"/>
      </rPr>
      <t>onsumo agua DT ó SC m3 / Nro. personas</t>
    </r>
  </si>
  <si>
    <r>
      <rPr>
        <b/>
        <sz val="10"/>
        <rFont val="Arial"/>
        <family val="2"/>
      </rPr>
      <t xml:space="preserve">a) </t>
    </r>
    <r>
      <rPr>
        <sz val="10"/>
        <rFont val="Arial"/>
        <family val="2"/>
      </rPr>
      <t xml:space="preserve">Formato Seguimiento Consumos de Agua por Sede (FO-SGI-PC03-02)
</t>
    </r>
    <r>
      <rPr>
        <b/>
        <sz val="10"/>
        <rFont val="Arial"/>
        <family val="2"/>
      </rPr>
      <t xml:space="preserve">b) </t>
    </r>
    <r>
      <rPr>
        <sz val="10"/>
        <rFont val="Arial"/>
        <family val="2"/>
      </rPr>
      <t xml:space="preserve">Formato Seguimiento de Consumo de Energía (FO-SGI-PC04-03)
</t>
    </r>
    <r>
      <rPr>
        <b/>
        <sz val="10"/>
        <rFont val="Arial"/>
        <family val="2"/>
      </rPr>
      <t xml:space="preserve">c) </t>
    </r>
    <r>
      <rPr>
        <sz val="10"/>
        <rFont val="Arial"/>
        <family val="2"/>
      </rPr>
      <t xml:space="preserve">Reporte mensual del número de personas que asisten a las instalaciones en las Direcciones Territoriales (personal flotante, contratistas, funcionarios de planta).
</t>
    </r>
    <r>
      <rPr>
        <b/>
        <sz val="10"/>
        <rFont val="Arial"/>
        <family val="2"/>
      </rPr>
      <t xml:space="preserve">d) </t>
    </r>
    <r>
      <rPr>
        <sz val="10"/>
        <rFont val="Arial"/>
        <family val="2"/>
      </rPr>
      <t xml:space="preserve">Reporte formato - Seguimiento Desempeño Ambiental 2024 IGAC
</t>
    </r>
    <r>
      <rPr>
        <b/>
        <sz val="10"/>
        <rFont val="Arial"/>
        <family val="2"/>
      </rPr>
      <t xml:space="preserve">e) </t>
    </r>
    <r>
      <rPr>
        <sz val="10"/>
        <rFont val="Arial"/>
        <family val="2"/>
      </rPr>
      <t>Informe semestral de seguimiento al cumplimiento de indicadores y metas en la DT ó SC. (justificar aumento o disminución del consumo).</t>
    </r>
  </si>
  <si>
    <t>Direcciones Territoriales
Sede Central - SAF</t>
  </si>
  <si>
    <t>P</t>
  </si>
  <si>
    <t>E</t>
  </si>
  <si>
    <t>Realizar campañas de sensibilización ambiental del consumo responsable de agua y energía DT y SC IGAC.</t>
  </si>
  <si>
    <r>
      <rPr>
        <b/>
        <sz val="10"/>
        <color theme="1"/>
        <rFont val="Arial"/>
        <family val="2"/>
      </rPr>
      <t>1)</t>
    </r>
    <r>
      <rPr>
        <sz val="10"/>
        <color theme="1"/>
        <rFont val="Arial"/>
        <family val="2"/>
      </rPr>
      <t xml:space="preserve"> Realizar 2 actividades y/o campañas de consumo responsable de agua y energía al semestre en SC y en las sedes a cargo de la DT.</t>
    </r>
  </si>
  <si>
    <t xml:space="preserve">Nro. de actividades y/o campañas de sensibilización ambiental acerca del consumo agua y energía. </t>
  </si>
  <si>
    <r>
      <rPr>
        <b/>
        <sz val="10"/>
        <color theme="1"/>
        <rFont val="Arial"/>
        <family val="2"/>
      </rPr>
      <t xml:space="preserve">a) Reporte de la actividad y/o campaña de sensibilización ambiental con las siguientes evidencias: </t>
    </r>
    <r>
      <rPr>
        <sz val="10"/>
        <color theme="1"/>
        <rFont val="Arial"/>
        <family val="2"/>
      </rPr>
      <t xml:space="preserve">
* Pieza gráfica - correo
* Lista de asistencia reunión
* Material fotográfico </t>
    </r>
  </si>
  <si>
    <t>Direcciones Territoriales
Sede Central - SAF
Oficina Asesora de Planeación - OAP</t>
  </si>
  <si>
    <t xml:space="preserve">Realizar verificación de la red hidrosanitaria:
Solicitar el mantenimiento de equipos y redes hidrosanitarias y/o realizar el cambio de sistemas ahorradores en la SC y DT del IGAC. </t>
  </si>
  <si>
    <r>
      <rPr>
        <b/>
        <sz val="10"/>
        <color theme="1"/>
        <rFont val="Arial"/>
        <family val="2"/>
      </rPr>
      <t xml:space="preserve">1) </t>
    </r>
    <r>
      <rPr>
        <sz val="10"/>
        <color theme="1"/>
        <rFont val="Arial"/>
        <family val="2"/>
      </rPr>
      <t xml:space="preserve">Realizar 2 verificaciones de la red hidrosanitaria en SC y las sedes a cargo de la DT.
</t>
    </r>
    <r>
      <rPr>
        <b/>
        <sz val="10"/>
        <color theme="1"/>
        <rFont val="Arial"/>
        <family val="2"/>
      </rPr>
      <t xml:space="preserve">2) </t>
    </r>
    <r>
      <rPr>
        <sz val="10"/>
        <color theme="1"/>
        <rFont val="Arial"/>
        <family val="2"/>
      </rPr>
      <t xml:space="preserve">Atender daños o fugas presentados.
</t>
    </r>
    <r>
      <rPr>
        <b/>
        <sz val="10"/>
        <color theme="1"/>
        <rFont val="Arial"/>
        <family val="2"/>
      </rPr>
      <t xml:space="preserve">3) </t>
    </r>
    <r>
      <rPr>
        <sz val="10"/>
        <color theme="1"/>
        <rFont val="Arial"/>
        <family val="2"/>
      </rPr>
      <t>Instalar sistemas de ahorro de agua,  sensores y demás elementos que ayuden al ahorro.</t>
    </r>
  </si>
  <si>
    <r>
      <rPr>
        <b/>
        <sz val="10"/>
        <color theme="1"/>
        <rFont val="Arial"/>
        <family val="2"/>
      </rPr>
      <t xml:space="preserve">1) </t>
    </r>
    <r>
      <rPr>
        <sz val="10"/>
        <color theme="1"/>
        <rFont val="Arial"/>
        <family val="2"/>
      </rPr>
      <t xml:space="preserve">Nro. Verificaciones de la Red Hidrosanitaria. 
</t>
    </r>
    <r>
      <rPr>
        <b/>
        <sz val="10"/>
        <color theme="1"/>
        <rFont val="Arial"/>
        <family val="2"/>
      </rPr>
      <t xml:space="preserve">2) </t>
    </r>
    <r>
      <rPr>
        <sz val="10"/>
        <color theme="1"/>
        <rFont val="Arial"/>
        <family val="2"/>
      </rPr>
      <t xml:space="preserve">% = (daños o fugas atendidos / daños o fugas identificados) *100
</t>
    </r>
    <r>
      <rPr>
        <b/>
        <sz val="10"/>
        <color theme="1"/>
        <rFont val="Arial"/>
        <family val="2"/>
      </rPr>
      <t xml:space="preserve">
3) </t>
    </r>
    <r>
      <rPr>
        <sz val="10"/>
        <color theme="1"/>
        <rFont val="Arial"/>
        <family val="2"/>
      </rPr>
      <t>Nro. cambios en la red hidrosanitaria a sistemas ahorradores de consumo (sensor, ahorradores de agua, otros)</t>
    </r>
  </si>
  <si>
    <r>
      <rPr>
        <b/>
        <sz val="10"/>
        <color theme="1"/>
        <rFont val="Arial"/>
        <family val="2"/>
      </rPr>
      <t xml:space="preserve">a) Reporte de la actividad con las siguientes evidencias:
</t>
    </r>
    <r>
      <rPr>
        <sz val="10"/>
        <color theme="1"/>
        <rFont val="Arial"/>
        <family val="2"/>
      </rPr>
      <t>*Registro fotográfico verificación de la red hidrosanitaria.
*Solicitud servicio de mantenimiento. 
*Seguimiento de un servicio de mantenimiento.
*Solicitud revisión o reclamación ante empresa de servicios públicos.</t>
    </r>
  </si>
  <si>
    <t xml:space="preserve">Realizar verificación de la red eléctrica:  
Solicitar el mantenimiento de equipos y redes eléctricas y/o realizar el cambio de sistemas ahorradores (luminarias, sensores) en SC y DT del IGAC. </t>
  </si>
  <si>
    <r>
      <rPr>
        <b/>
        <sz val="10"/>
        <color theme="1"/>
        <rFont val="Arial"/>
        <family val="2"/>
      </rPr>
      <t>1)</t>
    </r>
    <r>
      <rPr>
        <sz val="10"/>
        <color theme="1"/>
        <rFont val="Arial"/>
        <family val="2"/>
      </rPr>
      <t xml:space="preserve"> Realizar 2 verificaciones de la red eléctrica en SC y las sedes a cargo de la DT.
</t>
    </r>
    <r>
      <rPr>
        <b/>
        <sz val="10"/>
        <color theme="1"/>
        <rFont val="Arial"/>
        <family val="2"/>
      </rPr>
      <t xml:space="preserve">2) </t>
    </r>
    <r>
      <rPr>
        <sz val="10"/>
        <color theme="1"/>
        <rFont val="Arial"/>
        <family val="2"/>
      </rPr>
      <t xml:space="preserve">Atender los daños presentados.
</t>
    </r>
    <r>
      <rPr>
        <b/>
        <sz val="10"/>
        <color theme="1"/>
        <rFont val="Arial"/>
        <family val="2"/>
      </rPr>
      <t xml:space="preserve">3) </t>
    </r>
    <r>
      <rPr>
        <sz val="10"/>
        <color theme="1"/>
        <rFont val="Arial"/>
        <family val="2"/>
      </rPr>
      <t xml:space="preserve"> Instalar sistemas de ahorro de energía,  temporizadores y demás elementos que ayuden al ahorro.</t>
    </r>
  </si>
  <si>
    <r>
      <rPr>
        <b/>
        <sz val="10"/>
        <color theme="1"/>
        <rFont val="Arial"/>
        <family val="2"/>
      </rPr>
      <t xml:space="preserve">1) </t>
    </r>
    <r>
      <rPr>
        <sz val="10"/>
        <color theme="1"/>
        <rFont val="Arial"/>
        <family val="2"/>
      </rPr>
      <t xml:space="preserve">Nro. Verificaciones de la Red Eléctrica. 
</t>
    </r>
    <r>
      <rPr>
        <b/>
        <sz val="10"/>
        <color theme="1"/>
        <rFont val="Arial"/>
        <family val="2"/>
      </rPr>
      <t xml:space="preserve">2) % </t>
    </r>
    <r>
      <rPr>
        <sz val="10"/>
        <color theme="1"/>
        <rFont val="Arial"/>
        <family val="2"/>
      </rPr>
      <t xml:space="preserve">= (daños atendidos / daños identificados en la red eléctrica) *100
</t>
    </r>
    <r>
      <rPr>
        <b/>
        <sz val="10"/>
        <color theme="1"/>
        <rFont val="Arial"/>
        <family val="2"/>
      </rPr>
      <t xml:space="preserve">3) </t>
    </r>
    <r>
      <rPr>
        <sz val="10"/>
        <color theme="1"/>
        <rFont val="Arial"/>
        <family val="2"/>
      </rPr>
      <t>Nro. Cambios en el sistema de energía (iluminación LED, temporizadores, otros)</t>
    </r>
  </si>
  <si>
    <r>
      <rPr>
        <b/>
        <sz val="10"/>
        <color theme="1"/>
        <rFont val="Arial"/>
        <family val="2"/>
      </rPr>
      <t xml:space="preserve">a) Reporte de la actividad con las siguientes evidencias:
</t>
    </r>
    <r>
      <rPr>
        <sz val="10"/>
        <color theme="1"/>
        <rFont val="Arial"/>
        <family val="2"/>
      </rPr>
      <t>*Registro fotográfico verificación de la red eléctrica.
*Solicitud servicio de mantenimiento. 
*Seguimiento de un servicio de mantenimiento.
*Solicitud revisión o reclamación ante empresa de servicios públicos.</t>
    </r>
  </si>
  <si>
    <t xml:space="preserve">3. Propender por el cumplimiento legal ambiental vigente en el consumo de agua. </t>
  </si>
  <si>
    <t>Realizar el lavado de tanques de agua potable en DT y SC.</t>
  </si>
  <si>
    <r>
      <rPr>
        <b/>
        <sz val="10"/>
        <color theme="1"/>
        <rFont val="Arial"/>
        <family val="2"/>
      </rPr>
      <t>1)</t>
    </r>
    <r>
      <rPr>
        <sz val="10"/>
        <color theme="1"/>
        <rFont val="Arial"/>
        <family val="2"/>
      </rPr>
      <t xml:space="preserve"> 2 veces en el año en cada DT ó SC.</t>
    </r>
  </si>
  <si>
    <r>
      <rPr>
        <b/>
        <sz val="10"/>
        <color theme="1"/>
        <rFont val="Arial"/>
        <family val="2"/>
      </rPr>
      <t>1)</t>
    </r>
    <r>
      <rPr>
        <sz val="10"/>
        <color theme="1"/>
        <rFont val="Arial"/>
        <family val="2"/>
      </rPr>
      <t xml:space="preserve"> Número de lavado de tanques realizados en el año</t>
    </r>
  </si>
  <si>
    <t xml:space="preserve">*Contrato de lavado de tanques.
*Certificado Lavado de Tanques.
*Registro Fotográfico de la actividad.
NOTA: De no contar con tanques de agua potable, enviar carta firmada por el Director Territorial certificando la situación.
*Si la DT se encuentra en una edificación compartida, solicitar el certificado del lavado de tanques a la administración de la instalación. </t>
  </si>
  <si>
    <t>Actualizar inventario de equipos de agua SC y en cada sede a cargo de la DT.</t>
  </si>
  <si>
    <r>
      <rPr>
        <b/>
        <sz val="10"/>
        <color theme="1"/>
        <rFont val="Arial"/>
        <family val="2"/>
      </rPr>
      <t>1)</t>
    </r>
    <r>
      <rPr>
        <sz val="10"/>
        <color theme="1"/>
        <rFont val="Arial"/>
        <family val="2"/>
      </rPr>
      <t xml:space="preserve"> Todas las sedes a cargo de la DT ó SC cuentan con un inventario de equipos hidráulicos actualizado.</t>
    </r>
  </si>
  <si>
    <r>
      <rPr>
        <b/>
        <sz val="10"/>
        <color theme="1"/>
        <rFont val="Arial"/>
        <family val="2"/>
      </rPr>
      <t>1)  % DT</t>
    </r>
    <r>
      <rPr>
        <sz val="10"/>
        <color theme="1"/>
        <rFont val="Arial"/>
        <family val="2"/>
      </rPr>
      <t xml:space="preserve"> = (Sedes a cargo de la DT que actualizan inventario / Total de sedes a cargo de la DT)
</t>
    </r>
    <r>
      <rPr>
        <b/>
        <sz val="10"/>
        <color theme="1"/>
        <rFont val="Arial"/>
        <family val="2"/>
      </rPr>
      <t>2) SC</t>
    </r>
    <r>
      <rPr>
        <sz val="10"/>
        <color theme="1"/>
        <rFont val="Arial"/>
        <family val="2"/>
      </rPr>
      <t xml:space="preserve"> = Actualiza inventario</t>
    </r>
  </si>
  <si>
    <r>
      <rPr>
        <b/>
        <sz val="10"/>
        <color theme="1"/>
        <rFont val="Arial"/>
        <family val="2"/>
      </rPr>
      <t>En las DT y SC 
a)</t>
    </r>
    <r>
      <rPr>
        <sz val="10"/>
        <color theme="1"/>
        <rFont val="Arial"/>
        <family val="2"/>
      </rPr>
      <t xml:space="preserve"> Actualización Inventario de equipos de agua DT y SC (FO-SGI-PC03-01)</t>
    </r>
  </si>
  <si>
    <t>4. Propender por el cumplimiento legal ambiental vigente relacionada con el consumo energético.</t>
  </si>
  <si>
    <t>Actualizar los inventario de equipos eléctricos y luminarias en SC y en cada sede a cargo de la DT.</t>
  </si>
  <si>
    <r>
      <rPr>
        <b/>
        <sz val="10"/>
        <color theme="1"/>
        <rFont val="Arial"/>
        <family val="2"/>
      </rPr>
      <t>1)</t>
    </r>
    <r>
      <rPr>
        <sz val="10"/>
        <color theme="1"/>
        <rFont val="Arial"/>
        <family val="2"/>
      </rPr>
      <t xml:space="preserve"> Todas las sedes a cargo de la DT ó SC cuentan con un inventario de equipos eléctricos actualizado.</t>
    </r>
  </si>
  <si>
    <r>
      <rPr>
        <b/>
        <sz val="10"/>
        <color theme="1"/>
        <rFont val="Arial"/>
        <family val="2"/>
      </rPr>
      <t xml:space="preserve">1) </t>
    </r>
    <r>
      <rPr>
        <sz val="10"/>
        <color theme="1"/>
        <rFont val="Arial"/>
        <family val="2"/>
      </rPr>
      <t xml:space="preserve">% DT = (Sedes a cargo de la DT que actualizan inventario / Total de sedes a cargo de la DT)
</t>
    </r>
    <r>
      <rPr>
        <b/>
        <sz val="10"/>
        <color theme="1"/>
        <rFont val="Arial"/>
        <family val="2"/>
      </rPr>
      <t>2) SC =</t>
    </r>
    <r>
      <rPr>
        <sz val="10"/>
        <color theme="1"/>
        <rFont val="Arial"/>
        <family val="2"/>
      </rPr>
      <t xml:space="preserve"> Actualiza inventario</t>
    </r>
  </si>
  <si>
    <r>
      <rPr>
        <b/>
        <sz val="10"/>
        <color theme="1"/>
        <rFont val="Arial"/>
        <family val="2"/>
      </rPr>
      <t xml:space="preserve">En las DT y SC 
a) </t>
    </r>
    <r>
      <rPr>
        <sz val="10"/>
        <color theme="1"/>
        <rFont val="Arial"/>
        <family val="2"/>
      </rPr>
      <t>Actualización</t>
    </r>
    <r>
      <rPr>
        <b/>
        <sz val="10"/>
        <color theme="1"/>
        <rFont val="Arial"/>
        <family val="2"/>
      </rPr>
      <t xml:space="preserve"> </t>
    </r>
    <r>
      <rPr>
        <sz val="10"/>
        <color theme="1"/>
        <rFont val="Arial"/>
        <family val="2"/>
      </rPr>
      <t xml:space="preserve">Inventario de Luminarias (FO-SGI-PC04-02)
</t>
    </r>
    <r>
      <rPr>
        <b/>
        <sz val="10"/>
        <color theme="1"/>
        <rFont val="Arial"/>
        <family val="2"/>
      </rPr>
      <t>b)</t>
    </r>
    <r>
      <rPr>
        <sz val="10"/>
        <color theme="1"/>
        <rFont val="Arial"/>
        <family val="2"/>
      </rPr>
      <t xml:space="preserve"> Actualización Inventario de equipos eléctricos y electrónicos (FO-SGI-PC04-01)</t>
    </r>
  </si>
  <si>
    <t xml:space="preserve">TOTALES PROGRAMADOS </t>
  </si>
  <si>
    <t xml:space="preserve">TOTALES EJECUTADOS </t>
  </si>
  <si>
    <t>PROGRAMA GESTIÓN INTEGRAL DE RESIDUOS SÓLIDOS</t>
  </si>
  <si>
    <t>Realizar la gestión integral de residuos sólidos generados en el IGAC a nivel nacional.</t>
  </si>
  <si>
    <t>Gestionar integralmente el 100% de los residuos peligrosos generados en el IGAC
Gestionar integralmente el 100% de los residuos aprovechables generados en el IGAC
Aumentar la separación en la fuente de residuos aprovechables en un  2%</t>
  </si>
  <si>
    <t>Cantidad de residuos RESPEL generados en el IGAC
Cantidad de residuos aprovechables generados en el IGAC
Variación en la generación de residuos peligrosos RESPEL 
 Variación en la generación de residuos aprovechables</t>
  </si>
  <si>
    <t>1. Realizar manejo integral de los residuos generados en el IGAC.</t>
  </si>
  <si>
    <t>Realizar seguimiento y registro en la generación de residuos sólidos aprovechables en SC y DT.</t>
  </si>
  <si>
    <r>
      <rPr>
        <b/>
        <sz val="10"/>
        <rFont val="Arial"/>
        <family val="2"/>
      </rPr>
      <t xml:space="preserve">1) </t>
    </r>
    <r>
      <rPr>
        <sz val="10"/>
        <rFont val="Arial"/>
        <family val="2"/>
      </rPr>
      <t>Todas las sedes a cargo de la DT ó SC reportan la generación de residuos aprovechables.</t>
    </r>
  </si>
  <si>
    <r>
      <rPr>
        <b/>
        <sz val="10"/>
        <rFont val="Arial"/>
        <family val="2"/>
      </rPr>
      <t xml:space="preserve"> 1) %DT </t>
    </r>
    <r>
      <rPr>
        <sz val="10"/>
        <rFont val="Arial"/>
        <family val="2"/>
      </rPr>
      <t xml:space="preserve">= (Número de sedes a cargo de la DT que reportan / Total de sedes a cargo de la DT) * 100
</t>
    </r>
    <r>
      <rPr>
        <b/>
        <sz val="10"/>
        <rFont val="Arial"/>
        <family val="2"/>
      </rPr>
      <t>2)</t>
    </r>
    <r>
      <rPr>
        <sz val="10"/>
        <rFont val="Arial"/>
        <family val="2"/>
      </rPr>
      <t xml:space="preserve"> Cantidad residuos aprovechables generados DT ó SC</t>
    </r>
  </si>
  <si>
    <r>
      <rPr>
        <b/>
        <sz val="10"/>
        <color theme="1"/>
        <rFont val="Arial"/>
        <family val="2"/>
      </rPr>
      <t xml:space="preserve">a) </t>
    </r>
    <r>
      <rPr>
        <sz val="10"/>
        <color theme="1"/>
        <rFont val="Arial"/>
        <family val="2"/>
      </rPr>
      <t xml:space="preserve">Bitácora de Residuos Reciclables (FO-SGI-PC02-01)
</t>
    </r>
    <r>
      <rPr>
        <b/>
        <sz val="10"/>
        <color theme="1"/>
        <rFont val="Arial"/>
        <family val="2"/>
      </rPr>
      <t xml:space="preserve">b) </t>
    </r>
    <r>
      <rPr>
        <sz val="10"/>
        <color theme="1"/>
        <rFont val="Arial"/>
        <family val="2"/>
      </rPr>
      <t>Reporte formato - Seguimiento Desempeño Ambiental 2024 IGAC</t>
    </r>
  </si>
  <si>
    <t>Realizar seguimiento y registro en la generación de residuos peligrosos - RESPEL en SC y DT.</t>
  </si>
  <si>
    <r>
      <rPr>
        <b/>
        <sz val="10"/>
        <rFont val="Arial"/>
        <family val="2"/>
      </rPr>
      <t xml:space="preserve">1) </t>
    </r>
    <r>
      <rPr>
        <sz val="10"/>
        <rFont val="Arial"/>
        <family val="2"/>
      </rPr>
      <t xml:space="preserve">Todas las sedes a cargo de la DT ó SC reportan la generación de residuos peligrosos - RESPEL.
</t>
    </r>
    <r>
      <rPr>
        <b/>
        <sz val="10"/>
        <rFont val="Arial"/>
        <family val="2"/>
      </rPr>
      <t>2)</t>
    </r>
    <r>
      <rPr>
        <sz val="10"/>
        <rFont val="Arial"/>
        <family val="2"/>
      </rPr>
      <t xml:space="preserve"> Entregar 100% de residuos peligrosos - RESPEL generados en SC ó DT.</t>
    </r>
  </si>
  <si>
    <r>
      <t xml:space="preserve"> 1) %DT </t>
    </r>
    <r>
      <rPr>
        <sz val="10"/>
        <color theme="1"/>
        <rFont val="Arial"/>
        <family val="2"/>
      </rPr>
      <t>= (Número de sedes a cargo de la DT que reportan / Total de sedes a cargo de la DT) * 100</t>
    </r>
    <r>
      <rPr>
        <b/>
        <sz val="10"/>
        <color theme="1"/>
        <rFont val="Arial"/>
        <family val="2"/>
      </rPr>
      <t xml:space="preserve">
2) </t>
    </r>
    <r>
      <rPr>
        <sz val="10"/>
        <color theme="1"/>
        <rFont val="Arial"/>
        <family val="2"/>
      </rPr>
      <t>Cantidad RESPEL generados DT ó SC</t>
    </r>
  </si>
  <si>
    <r>
      <rPr>
        <b/>
        <sz val="10"/>
        <color theme="1"/>
        <rFont val="Arial"/>
        <family val="2"/>
      </rPr>
      <t>a)</t>
    </r>
    <r>
      <rPr>
        <sz val="10"/>
        <color theme="1"/>
        <rFont val="Arial"/>
        <family val="2"/>
      </rPr>
      <t xml:space="preserve"> Registro de Residuos Especiales (FO-SGI-PC02-09)
</t>
    </r>
    <r>
      <rPr>
        <b/>
        <sz val="10"/>
        <color theme="1"/>
        <rFont val="Arial"/>
        <family val="2"/>
      </rPr>
      <t>b)</t>
    </r>
    <r>
      <rPr>
        <sz val="10"/>
        <color theme="1"/>
        <rFont val="Arial"/>
        <family val="2"/>
      </rPr>
      <t xml:space="preserve"> Regístro mensual de generación de respel (FO-AGR-PC01-177)
</t>
    </r>
    <r>
      <rPr>
        <b/>
        <sz val="10"/>
        <color theme="1"/>
        <rFont val="Arial"/>
        <family val="2"/>
      </rPr>
      <t xml:space="preserve">c) </t>
    </r>
    <r>
      <rPr>
        <sz val="10"/>
        <color theme="1"/>
        <rFont val="Arial"/>
        <family val="2"/>
      </rPr>
      <t xml:space="preserve">Reporte formato - Seguimiento Desempeño Ambiental 2024 IGAC
</t>
    </r>
    <r>
      <rPr>
        <b/>
        <sz val="10"/>
        <color theme="1"/>
        <rFont val="Arial"/>
        <family val="2"/>
      </rPr>
      <t xml:space="preserve">d) </t>
    </r>
    <r>
      <rPr>
        <sz val="10"/>
        <color theme="1"/>
        <rFont val="Arial"/>
        <family val="2"/>
      </rPr>
      <t>Certificado de disposición final de RESPEL</t>
    </r>
  </si>
  <si>
    <t>Reportar a la Sede Central la generación de residuos reciclables y residuos peligrosos de la DT ó SC.</t>
  </si>
  <si>
    <r>
      <rPr>
        <b/>
        <sz val="10"/>
        <color theme="1"/>
        <rFont val="Arial"/>
        <family val="2"/>
      </rPr>
      <t>1)</t>
    </r>
    <r>
      <rPr>
        <sz val="10"/>
        <color theme="1"/>
        <rFont val="Arial"/>
        <family val="2"/>
      </rPr>
      <t xml:space="preserve"> Reportar el 100% de los residuos sólidos peligrosos - RESPEL generados en la DT ó SC - trimestre. 
</t>
    </r>
    <r>
      <rPr>
        <b/>
        <sz val="10"/>
        <color theme="1"/>
        <rFont val="Arial"/>
        <family val="2"/>
      </rPr>
      <t xml:space="preserve">2) </t>
    </r>
    <r>
      <rPr>
        <sz val="10"/>
        <color theme="1"/>
        <rFont val="Arial"/>
        <family val="2"/>
      </rPr>
      <t xml:space="preserve">Reportar el 100% de los residuos sólidos aprovechables generados en DT ó SC - trimestre. </t>
    </r>
  </si>
  <si>
    <r>
      <t xml:space="preserve">1) </t>
    </r>
    <r>
      <rPr>
        <sz val="10"/>
        <color theme="1"/>
        <rFont val="Arial"/>
        <family val="2"/>
      </rPr>
      <t>Cantidad residuos aprovechables generados DT ó SC - trimestre</t>
    </r>
    <r>
      <rPr>
        <b/>
        <sz val="10"/>
        <color theme="1"/>
        <rFont val="Arial"/>
        <family val="2"/>
      </rPr>
      <t xml:space="preserve">
2) </t>
    </r>
    <r>
      <rPr>
        <sz val="10"/>
        <color theme="1"/>
        <rFont val="Arial"/>
        <family val="2"/>
      </rPr>
      <t>Cantidad RESPEL generados DT ó SC - trimestre</t>
    </r>
  </si>
  <si>
    <r>
      <rPr>
        <b/>
        <sz val="10"/>
        <color theme="1"/>
        <rFont val="Arial"/>
        <family val="2"/>
      </rPr>
      <t xml:space="preserve">a) </t>
    </r>
    <r>
      <rPr>
        <sz val="10"/>
        <color theme="1"/>
        <rFont val="Arial"/>
        <family val="2"/>
      </rPr>
      <t xml:space="preserve">Bitácora de Residuos Reciclables (FO-SGI-PC02-01)
</t>
    </r>
    <r>
      <rPr>
        <b/>
        <sz val="10"/>
        <color theme="1"/>
        <rFont val="Arial"/>
        <family val="2"/>
      </rPr>
      <t>b)</t>
    </r>
    <r>
      <rPr>
        <sz val="10"/>
        <color theme="1"/>
        <rFont val="Arial"/>
        <family val="2"/>
      </rPr>
      <t xml:space="preserve"> Registro de Residuos Especiales (FO-SGI-PC02-09)
</t>
    </r>
    <r>
      <rPr>
        <b/>
        <sz val="10"/>
        <color theme="1"/>
        <rFont val="Arial"/>
        <family val="2"/>
      </rPr>
      <t xml:space="preserve">c) </t>
    </r>
    <r>
      <rPr>
        <sz val="10"/>
        <color theme="1"/>
        <rFont val="Arial"/>
        <family val="2"/>
      </rPr>
      <t>Reporte formato - Seguimiento Desempeño Ambiental 2024 IGAC</t>
    </r>
  </si>
  <si>
    <t>Difundir buenas prácticas sobre la gestión integral de residuos sólidos dentro de la DT ó SC.</t>
  </si>
  <si>
    <r>
      <t xml:space="preserve">1) </t>
    </r>
    <r>
      <rPr>
        <sz val="10"/>
        <color theme="1"/>
        <rFont val="Arial"/>
        <family val="2"/>
      </rPr>
      <t>Difundir 3 actividades y/o campañas de sensibilización de separación en la fuente de residuos reciclables y/o peligrosos o especiales</t>
    </r>
  </si>
  <si>
    <r>
      <rPr>
        <b/>
        <sz val="10"/>
        <color theme="1"/>
        <rFont val="Arial"/>
        <family val="2"/>
      </rPr>
      <t>1)</t>
    </r>
    <r>
      <rPr>
        <sz val="10"/>
        <color theme="1"/>
        <rFont val="Arial"/>
        <family val="2"/>
      </rPr>
      <t xml:space="preserve"> Nro. de actividades y/o campañas de sensibilización ambiental acerca de separación en la fuente de residuos reciclables
2) Nro. de actividades y/o campañas de sensibilización ambiental acerca de manejo de peligrosos o especiales</t>
    </r>
  </si>
  <si>
    <r>
      <rPr>
        <b/>
        <sz val="10"/>
        <color theme="1"/>
        <rFont val="Arial"/>
        <family val="2"/>
      </rPr>
      <t xml:space="preserve">a) Reporte de actividad o campaña ambiental con las siguientes evidencias: </t>
    </r>
    <r>
      <rPr>
        <sz val="10"/>
        <color theme="1"/>
        <rFont val="Arial"/>
        <family val="2"/>
      </rPr>
      <t xml:space="preserve">
*Registros de asistencia
*Registro fotográfico
*Comunicaciones - correo, pieza gráfica, otro.</t>
    </r>
  </si>
  <si>
    <t>2. Dar cumplimiento a la legislación ambiental vigente relacionada con la generación de emisiones, vertimientos y residuos sólidos en el Instituto.</t>
  </si>
  <si>
    <t>Entregar residuos peligrosos generados a gestores autorizados por la autoridad ambiental competente - SC y DT.</t>
  </si>
  <si>
    <r>
      <rPr>
        <b/>
        <sz val="10"/>
        <color theme="1"/>
        <rFont val="Arial"/>
        <family val="2"/>
      </rPr>
      <t>1)</t>
    </r>
    <r>
      <rPr>
        <sz val="10"/>
        <color theme="1"/>
        <rFont val="Arial"/>
        <family val="2"/>
      </rPr>
      <t xml:space="preserve"> Disposición del 100% de RESPEL generados</t>
    </r>
  </si>
  <si>
    <r>
      <rPr>
        <b/>
        <sz val="10"/>
        <color theme="1"/>
        <rFont val="Arial"/>
        <family val="2"/>
      </rPr>
      <t>1)</t>
    </r>
    <r>
      <rPr>
        <sz val="10"/>
        <color theme="1"/>
        <rFont val="Arial"/>
        <family val="2"/>
      </rPr>
      <t xml:space="preserve"> RESPEL (Kg) con disposición final adecuada / Total RESPEL generados (Kg)</t>
    </r>
  </si>
  <si>
    <r>
      <rPr>
        <b/>
        <sz val="10"/>
        <color theme="1"/>
        <rFont val="Arial"/>
        <family val="2"/>
      </rPr>
      <t xml:space="preserve">a) </t>
    </r>
    <r>
      <rPr>
        <sz val="10"/>
        <color theme="1"/>
        <rFont val="Arial"/>
        <family val="2"/>
      </rPr>
      <t xml:space="preserve">Certificados de disposición final de RESPEL
</t>
    </r>
    <r>
      <rPr>
        <b/>
        <sz val="10"/>
        <color theme="1"/>
        <rFont val="Arial"/>
        <family val="2"/>
      </rPr>
      <t xml:space="preserve">b) </t>
    </r>
    <r>
      <rPr>
        <sz val="10"/>
        <color theme="1"/>
        <rFont val="Arial"/>
        <family val="2"/>
      </rPr>
      <t xml:space="preserve">Gestión externa de Respel (FO-SGI-PC02-06)
</t>
    </r>
    <r>
      <rPr>
        <b/>
        <sz val="10"/>
        <color theme="1"/>
        <rFont val="Arial"/>
        <family val="2"/>
      </rPr>
      <t>c)</t>
    </r>
    <r>
      <rPr>
        <sz val="10"/>
        <color theme="1"/>
        <rFont val="Arial"/>
        <family val="2"/>
      </rPr>
      <t xml:space="preserve"> Contrato con empresas gestoras de RESPEL autorizadas.</t>
    </r>
  </si>
  <si>
    <t xml:space="preserve">Realizar gestión integral de los residuos ordinarios (no aprovechables) generados en el IGAC - SC y DT (con empresa pública de aseo) </t>
  </si>
  <si>
    <r>
      <rPr>
        <b/>
        <sz val="10"/>
        <color theme="1"/>
        <rFont val="Arial"/>
        <family val="2"/>
      </rPr>
      <t xml:space="preserve">1) </t>
    </r>
    <r>
      <rPr>
        <sz val="10"/>
        <color theme="1"/>
        <rFont val="Arial"/>
        <family val="2"/>
      </rPr>
      <t>Entregar 100% de residuos ordinarios - no aprovechables generados en la SC y DT a empresa de servicio público de aseo.</t>
    </r>
  </si>
  <si>
    <r>
      <t xml:space="preserve">1) </t>
    </r>
    <r>
      <rPr>
        <sz val="10"/>
        <color theme="1"/>
        <rFont val="Arial"/>
        <family val="2"/>
      </rPr>
      <t>Valor promedio mensual pagado por el servicio público de aseo.</t>
    </r>
  </si>
  <si>
    <r>
      <rPr>
        <b/>
        <sz val="10"/>
        <color theme="1"/>
        <rFont val="Arial"/>
        <family val="2"/>
      </rPr>
      <t>a)</t>
    </r>
    <r>
      <rPr>
        <sz val="10"/>
        <color theme="1"/>
        <rFont val="Arial"/>
        <family val="2"/>
      </rPr>
      <t xml:space="preserve"> Factura con el número de cuenta contrato pago servicio público de aseo - residuos ordinarios.
</t>
    </r>
    <r>
      <rPr>
        <b/>
        <sz val="10"/>
        <color theme="1"/>
        <rFont val="Arial"/>
        <family val="2"/>
      </rPr>
      <t>b)</t>
    </r>
    <r>
      <rPr>
        <sz val="10"/>
        <color theme="1"/>
        <rFont val="Arial"/>
        <family val="2"/>
      </rPr>
      <t xml:space="preserve"> Orden de pago o soporte de pago del servicio público de aseo. </t>
    </r>
  </si>
  <si>
    <t>Realizar gestión integral de los residuos aprovechables generados en el IGAC - SC y DT</t>
  </si>
  <si>
    <r>
      <rPr>
        <b/>
        <sz val="10"/>
        <color theme="1"/>
        <rFont val="Arial"/>
        <family val="2"/>
      </rPr>
      <t xml:space="preserve">1) </t>
    </r>
    <r>
      <rPr>
        <sz val="10"/>
        <color theme="1"/>
        <rFont val="Arial"/>
        <family val="2"/>
      </rPr>
      <t>Entregar 100% de residuos aprovechables generados a asociaciones recicladores de oficio.</t>
    </r>
  </si>
  <si>
    <r>
      <t xml:space="preserve">2) </t>
    </r>
    <r>
      <rPr>
        <sz val="10"/>
        <color theme="1"/>
        <rFont val="Arial"/>
        <family val="2"/>
      </rPr>
      <t>Cantidad de residuos aprovechables entregado en el bimestre por la SC y DT.</t>
    </r>
  </si>
  <si>
    <r>
      <t xml:space="preserve">a) </t>
    </r>
    <r>
      <rPr>
        <sz val="10"/>
        <rFont val="Arial"/>
        <family val="2"/>
      </rPr>
      <t>Certificación de la entrega de material reciclable.</t>
    </r>
    <r>
      <rPr>
        <b/>
        <sz val="10"/>
        <rFont val="Arial"/>
        <family val="2"/>
      </rPr>
      <t xml:space="preserve">
b) </t>
    </r>
    <r>
      <rPr>
        <sz val="10"/>
        <rFont val="Arial"/>
        <family val="2"/>
      </rPr>
      <t>Acuerdo de corresponsabilidad con Asociación de Recicladores de Oficio - Decreto 596 de 2016 (si aplica).</t>
    </r>
  </si>
  <si>
    <t>Realizar verificación, señalizar y mantener adecuación del punto de acopio de residuos y almacén de insumos químicos (Sistema Globalmente Armonizado) SC y DT.</t>
  </si>
  <si>
    <r>
      <rPr>
        <b/>
        <sz val="10"/>
        <color theme="1"/>
        <rFont val="Arial"/>
        <family val="2"/>
      </rPr>
      <t xml:space="preserve">1) </t>
    </r>
    <r>
      <rPr>
        <sz val="10"/>
        <color theme="1"/>
        <rFont val="Arial"/>
        <family val="2"/>
      </rPr>
      <t xml:space="preserve">Realizar 2 inspecciones del punto de acopio de residuos en las sedes a cargo de la DT.
</t>
    </r>
    <r>
      <rPr>
        <b/>
        <sz val="10"/>
        <color theme="1"/>
        <rFont val="Arial"/>
        <family val="2"/>
      </rPr>
      <t xml:space="preserve">2) </t>
    </r>
    <r>
      <rPr>
        <sz val="10"/>
        <color theme="1"/>
        <rFont val="Arial"/>
        <family val="2"/>
      </rPr>
      <t>Movilizar 100% residuos sólidos al centro de acopio temporal que se encuentran debidamente señalizadas y en buen estado.</t>
    </r>
  </si>
  <si>
    <r>
      <rPr>
        <b/>
        <sz val="10"/>
        <color theme="1"/>
        <rFont val="Arial"/>
        <family val="2"/>
      </rPr>
      <t>1)</t>
    </r>
    <r>
      <rPr>
        <sz val="10"/>
        <color theme="1"/>
        <rFont val="Arial"/>
        <family val="2"/>
      </rPr>
      <t xml:space="preserve"> Número de inspecciones del punto de acopio de residuos en SC y DT.</t>
    </r>
  </si>
  <si>
    <r>
      <rPr>
        <b/>
        <sz val="10"/>
        <color theme="1"/>
        <rFont val="Arial"/>
        <family val="2"/>
      </rPr>
      <t>a)</t>
    </r>
    <r>
      <rPr>
        <sz val="10"/>
        <color theme="1"/>
        <rFont val="Arial"/>
        <family val="2"/>
      </rPr>
      <t xml:space="preserve"> Reporte de inspección punto de acopio residuos. 
</t>
    </r>
    <r>
      <rPr>
        <b/>
        <sz val="10"/>
        <color theme="1"/>
        <rFont val="Arial"/>
        <family val="2"/>
      </rPr>
      <t xml:space="preserve">b) </t>
    </r>
    <r>
      <rPr>
        <sz val="10"/>
        <color theme="1"/>
        <rFont val="Arial"/>
        <family val="2"/>
      </rPr>
      <t xml:space="preserve">Evidencia de medidas implementadas.
</t>
    </r>
    <r>
      <rPr>
        <b/>
        <sz val="10"/>
        <color theme="1"/>
        <rFont val="Arial"/>
        <family val="2"/>
      </rPr>
      <t xml:space="preserve">c) </t>
    </r>
    <r>
      <rPr>
        <sz val="10"/>
        <color theme="1"/>
        <rFont val="Arial"/>
        <family val="2"/>
      </rPr>
      <t xml:space="preserve">Mantener señalización (Sistema Globalmente Armonizado)
    *Fichas de datos de seguridad de productos químicos o residuos  peligrosos (FO-SGI-PC02-04)
   *Tarjeta de emergencia para productos químicos o residuos peligrosos (FO-SGI-PC02-11)
</t>
    </r>
    <r>
      <rPr>
        <b/>
        <sz val="10"/>
        <color theme="1"/>
        <rFont val="Arial"/>
        <family val="2"/>
      </rPr>
      <t xml:space="preserve">d) </t>
    </r>
    <r>
      <rPr>
        <sz val="10"/>
        <color theme="1"/>
        <rFont val="Arial"/>
        <family val="2"/>
      </rPr>
      <t>Actualización de bitácoras de residuos reciclables y peligrosos mes a mes</t>
    </r>
  </si>
  <si>
    <t>Implementar y/o actualizar Plan de Gestión Integral de Residuos Sólidos SC y DT. Decreto 1076 de 2015.</t>
  </si>
  <si>
    <r>
      <rPr>
        <b/>
        <sz val="10"/>
        <rFont val="Arial"/>
        <family val="2"/>
      </rPr>
      <t xml:space="preserve">1) </t>
    </r>
    <r>
      <rPr>
        <sz val="10"/>
        <rFont val="Arial"/>
        <family val="2"/>
      </rPr>
      <t>Actualizar el 100% de los componentes del PGIR en la SC y DT.</t>
    </r>
  </si>
  <si>
    <t>1) Porcentaje de avance en los 4 componentes del PGIR en SC y DT.</t>
  </si>
  <si>
    <r>
      <t>a)</t>
    </r>
    <r>
      <rPr>
        <sz val="10"/>
        <color theme="1"/>
        <rFont val="Arial"/>
        <family val="2"/>
      </rPr>
      <t xml:space="preserve"> Documento Plan de Gestión Integral de Residuos Sólidos SC y DT.</t>
    </r>
  </si>
  <si>
    <t>PROGRAMA DE BUENAS PRÁCTICAS AMBIENTALES Y CONSUMO SOSTENIBLE</t>
  </si>
  <si>
    <t>1) Promover prácticas ambientales sostenibles en los funcionario del IGAC que permita mejorar las condiciones internas trascendiendo a la comunidad en general.
2) Disminuir el impacto ambiental en las adquisiciones que realiza el IGAC, mediante compras públicas sostenibles en la inclusión de criterios ambientales.</t>
  </si>
  <si>
    <t>1) Mejorar el desempeño ambiental del IGAC con la satisfacción en la implementación de Buenas Prácticas Sostenibles en el IGAC.
2) Incluir en el 100% de los contratos con mayor impacto ambiental celebrados por el IGAC los criterios ambientales aplicables.</t>
  </si>
  <si>
    <t>% = Actividades ejecutadas en la vigencia de Buenas Prácticas - BP y Consumo Sostenible -CS / Actividades Planificadas de BP y CS</t>
  </si>
  <si>
    <t>1.  Fortalecer la gestión institucional del IGAC frente al cambio climático.</t>
  </si>
  <si>
    <t>Realizar seguimiento al consumo de combustible en SC y en cada DT.</t>
  </si>
  <si>
    <r>
      <rPr>
        <b/>
        <sz val="10"/>
        <color theme="1"/>
        <rFont val="Arial"/>
        <family val="2"/>
      </rPr>
      <t xml:space="preserve">1) </t>
    </r>
    <r>
      <rPr>
        <sz val="10"/>
        <color theme="1"/>
        <rFont val="Arial"/>
        <family val="2"/>
      </rPr>
      <t>Registro mensual del consumo de combustible</t>
    </r>
  </si>
  <si>
    <r>
      <rPr>
        <b/>
        <sz val="10"/>
        <color theme="1"/>
        <rFont val="Arial"/>
        <family val="2"/>
      </rPr>
      <t>1)</t>
    </r>
    <r>
      <rPr>
        <sz val="10"/>
        <color theme="1"/>
        <rFont val="Arial"/>
        <family val="2"/>
      </rPr>
      <t xml:space="preserve"> Total consumo de combustible en DT ó SC / mes</t>
    </r>
  </si>
  <si>
    <r>
      <rPr>
        <b/>
        <sz val="10"/>
        <color theme="1"/>
        <rFont val="Arial"/>
        <family val="2"/>
      </rPr>
      <t>a)</t>
    </r>
    <r>
      <rPr>
        <sz val="10"/>
        <color theme="1"/>
        <rFont val="Arial"/>
        <family val="2"/>
      </rPr>
      <t xml:space="preserve"> Formato huella de carbono (FO-SER-PC04-05).</t>
    </r>
  </si>
  <si>
    <r>
      <rPr>
        <b/>
        <sz val="10"/>
        <color theme="1"/>
        <rFont val="Arial"/>
        <family val="2"/>
      </rPr>
      <t xml:space="preserve"> </t>
    </r>
    <r>
      <rPr>
        <sz val="10"/>
        <color theme="1"/>
        <rFont val="Arial"/>
        <family val="2"/>
      </rPr>
      <t>Realizar sensibilización de movilidad sostenible en la SC y en cada DT.</t>
    </r>
  </si>
  <si>
    <r>
      <rPr>
        <b/>
        <sz val="10"/>
        <color theme="1"/>
        <rFont val="Arial"/>
        <family val="2"/>
      </rPr>
      <t>1)</t>
    </r>
    <r>
      <rPr>
        <sz val="10"/>
        <color theme="1"/>
        <rFont val="Arial"/>
        <family val="2"/>
      </rPr>
      <t xml:space="preserve"> Realizar 2 actividades y/o campañas de movilidad sostenible / semestral</t>
    </r>
  </si>
  <si>
    <r>
      <t xml:space="preserve">1) </t>
    </r>
    <r>
      <rPr>
        <sz val="10"/>
        <color theme="1"/>
        <rFont val="Arial"/>
        <family val="2"/>
      </rPr>
      <t>Nro. de actividades y/o campañas realizadas en el semestre</t>
    </r>
  </si>
  <si>
    <t>2. Promover la aplicación de buenas prácticas ambientales en el IGAC.</t>
  </si>
  <si>
    <t>Registrar el consumo de resmas de papel  en la SD y en cada DT.</t>
  </si>
  <si>
    <r>
      <rPr>
        <b/>
        <sz val="10"/>
        <color theme="1"/>
        <rFont val="Arial"/>
        <family val="2"/>
      </rPr>
      <t xml:space="preserve">1) </t>
    </r>
    <r>
      <rPr>
        <sz val="10"/>
        <color theme="1"/>
        <rFont val="Arial"/>
        <family val="2"/>
      </rPr>
      <t xml:space="preserve">Registro consumo mensual de papel DT ó SC (resmas) 
</t>
    </r>
    <r>
      <rPr>
        <b/>
        <sz val="10"/>
        <color theme="1"/>
        <rFont val="Arial"/>
        <family val="2"/>
      </rPr>
      <t>2)</t>
    </r>
    <r>
      <rPr>
        <sz val="10"/>
        <color theme="1"/>
        <rFont val="Arial"/>
        <family val="2"/>
      </rPr>
      <t xml:space="preserve"> Reducir el consumo de papel 5% mensual respecto a la vigencia anterior.</t>
    </r>
  </si>
  <si>
    <r>
      <rPr>
        <b/>
        <sz val="10"/>
        <color theme="1"/>
        <rFont val="Arial"/>
        <family val="2"/>
      </rPr>
      <t xml:space="preserve">1) </t>
    </r>
    <r>
      <rPr>
        <sz val="10"/>
        <color theme="1"/>
        <rFont val="Arial"/>
        <family val="2"/>
      </rPr>
      <t xml:space="preserve">Total resmas asignadas entregadas o consumidas DT ó SC.
</t>
    </r>
    <r>
      <rPr>
        <b/>
        <sz val="10"/>
        <color theme="1"/>
        <rFont val="Arial"/>
        <family val="2"/>
      </rPr>
      <t xml:space="preserve">
2) % variacón consumo papel =</t>
    </r>
    <r>
      <rPr>
        <sz val="10"/>
        <color theme="1"/>
        <rFont val="Arial"/>
        <family val="2"/>
      </rPr>
      <t xml:space="preserve"> (Consumo papel Actual / Consumo Papel Anterior) -1</t>
    </r>
  </si>
  <si>
    <r>
      <rPr>
        <b/>
        <sz val="10"/>
        <color theme="1"/>
        <rFont val="Arial"/>
        <family val="2"/>
      </rPr>
      <t>a)</t>
    </r>
    <r>
      <rPr>
        <sz val="10"/>
        <color theme="1"/>
        <rFont val="Arial"/>
        <family val="2"/>
      </rPr>
      <t xml:space="preserve"> Formato reporte cantidad de resmas usadas (FO-SGI-PC02-10)
</t>
    </r>
    <r>
      <rPr>
        <b/>
        <sz val="10"/>
        <color theme="1"/>
        <rFont val="Arial"/>
        <family val="2"/>
      </rPr>
      <t xml:space="preserve">b) </t>
    </r>
    <r>
      <rPr>
        <sz val="10"/>
        <color theme="1"/>
        <rFont val="Arial"/>
        <family val="2"/>
      </rPr>
      <t>Reporte formato - Seguimiento Desempeño Ambiental 2024 IGAC</t>
    </r>
  </si>
  <si>
    <t>Realizar campaña Política cero papel  en la SD y en cada DT.</t>
  </si>
  <si>
    <r>
      <rPr>
        <b/>
        <sz val="10"/>
        <color theme="1"/>
        <rFont val="Arial"/>
        <family val="2"/>
      </rPr>
      <t xml:space="preserve">1) </t>
    </r>
    <r>
      <rPr>
        <sz val="10"/>
        <color theme="1"/>
        <rFont val="Arial"/>
        <family val="2"/>
      </rPr>
      <t>Realizar 1 actividad y/o campaña cero papel / semestral</t>
    </r>
  </si>
  <si>
    <r>
      <t xml:space="preserve">1) </t>
    </r>
    <r>
      <rPr>
        <sz val="10"/>
        <color theme="1"/>
        <rFont val="Arial"/>
        <family val="2"/>
      </rPr>
      <t>Nro. de actividades y/o campañas cero papel realizadas en el semestre</t>
    </r>
  </si>
  <si>
    <t>Realizar actividades de orden y aseo en los puestos de trabajo  en la SD y en cada DT.</t>
  </si>
  <si>
    <r>
      <rPr>
        <b/>
        <sz val="10"/>
        <color theme="1"/>
        <rFont val="Arial"/>
        <family val="2"/>
      </rPr>
      <t>1)</t>
    </r>
    <r>
      <rPr>
        <sz val="10"/>
        <color theme="1"/>
        <rFont val="Arial"/>
        <family val="2"/>
      </rPr>
      <t xml:space="preserve">  Realizar 1  actividad orden y aseo / semestral</t>
    </r>
  </si>
  <si>
    <r>
      <t xml:space="preserve">1) </t>
    </r>
    <r>
      <rPr>
        <sz val="10"/>
        <color theme="1"/>
        <rFont val="Arial"/>
        <family val="2"/>
      </rPr>
      <t>Nro. de actividades de orden y aseo realizadas en el semestre.</t>
    </r>
  </si>
  <si>
    <r>
      <rPr>
        <b/>
        <sz val="10"/>
        <rFont val="Arial"/>
        <family val="2"/>
      </rPr>
      <t xml:space="preserve">a) Reporte de la actividad con las siguientes evidencias: </t>
    </r>
    <r>
      <rPr>
        <sz val="10"/>
        <rFont val="Arial"/>
        <family val="2"/>
      </rPr>
      <t xml:space="preserve">
*Registros de asistencia
*Registro fotográfico
*Comunicaciones - correo, pieza gráfica, otro.</t>
    </r>
  </si>
  <si>
    <t>Evaluar la apropiación de conocimiento del Sistema de Gestión Ambiental en la DTy SC.</t>
  </si>
  <si>
    <r>
      <rPr>
        <b/>
        <sz val="10"/>
        <rFont val="Arial"/>
        <family val="2"/>
      </rPr>
      <t xml:space="preserve">1) </t>
    </r>
    <r>
      <rPr>
        <sz val="10"/>
        <rFont val="Arial"/>
        <family val="2"/>
      </rPr>
      <t>El 80% de los participantes en actividades de socialización obtiene un resultado aceptable en la encuesta de conocimiento sobre temas ambientales.</t>
    </r>
  </si>
  <si>
    <r>
      <rPr>
        <b/>
        <sz val="10"/>
        <color theme="1"/>
        <rFont val="Arial"/>
        <family val="2"/>
      </rPr>
      <t xml:space="preserve">1) % </t>
    </r>
    <r>
      <rPr>
        <sz val="10"/>
        <color theme="1"/>
        <rFont val="Arial"/>
        <family val="2"/>
      </rPr>
      <t>= (Nro. personas con puntuación aceptable / Total personas participantes de la actividad) * 100</t>
    </r>
  </si>
  <si>
    <r>
      <rPr>
        <b/>
        <sz val="10"/>
        <rFont val="Arial"/>
        <family val="2"/>
      </rPr>
      <t xml:space="preserve">a) Reporte de la actividad con las siguientes evidencias: </t>
    </r>
    <r>
      <rPr>
        <sz val="10"/>
        <rFont val="Arial"/>
        <family val="2"/>
      </rPr>
      <t xml:space="preserve">
* Encuesta aplicada
* Análisis de resultados de la encuesta realizada</t>
    </r>
  </si>
  <si>
    <t>3. Realizar simulacros de emergencias ambientales en las DT.</t>
  </si>
  <si>
    <t>Realizar simulacros de emergencias ambientales en las DT y SC.</t>
  </si>
  <si>
    <r>
      <rPr>
        <b/>
        <sz val="10"/>
        <color theme="1"/>
        <rFont val="Arial"/>
        <family val="2"/>
      </rPr>
      <t xml:space="preserve">1) </t>
    </r>
    <r>
      <rPr>
        <sz val="10"/>
        <color theme="1"/>
        <rFont val="Arial"/>
        <family val="2"/>
      </rPr>
      <t>Realizar un simulacro de emergencias ambientales en las DT y SC.</t>
    </r>
  </si>
  <si>
    <r>
      <rPr>
        <b/>
        <sz val="10"/>
        <color theme="1"/>
        <rFont val="Arial"/>
        <family val="2"/>
      </rPr>
      <t xml:space="preserve">1) </t>
    </r>
    <r>
      <rPr>
        <sz val="10"/>
        <color theme="1"/>
        <rFont val="Arial"/>
        <family val="2"/>
      </rPr>
      <t>Nro. de simulacros realizadas en la DTy SC.</t>
    </r>
  </si>
  <si>
    <r>
      <t xml:space="preserve">a) Reporte del simulacro con las siguientes evidencias: 
</t>
    </r>
    <r>
      <rPr>
        <sz val="10"/>
        <color theme="1"/>
        <rFont val="Arial"/>
        <family val="2"/>
      </rPr>
      <t>*Registros de asistencia
*Registro fotográfico
*Comunicaciones - correo, pieza gráfica, otro.</t>
    </r>
  </si>
  <si>
    <t>4. Socializar las directrices institucionales sobre compras sostenibles y apoyar el seguimiento a contratos de alto impacto ambiental.</t>
  </si>
  <si>
    <t>Socializar temas relacionados con el consumo sostenible.
(importancia, beneficios, impactos , ejemplos)</t>
  </si>
  <si>
    <r>
      <t xml:space="preserve">1) </t>
    </r>
    <r>
      <rPr>
        <sz val="10"/>
        <color theme="1"/>
        <rFont val="Arial"/>
        <family val="2"/>
      </rPr>
      <t>Realizar 1 socialización consumo responsable / semestral</t>
    </r>
  </si>
  <si>
    <r>
      <t xml:space="preserve">1) </t>
    </r>
    <r>
      <rPr>
        <sz val="10"/>
        <color theme="1"/>
        <rFont val="Arial"/>
        <family val="2"/>
      </rPr>
      <t>Nro. de socialización consumo responsable realizadas en el semestre</t>
    </r>
  </si>
  <si>
    <r>
      <rPr>
        <b/>
        <sz val="10"/>
        <color theme="1"/>
        <rFont val="Arial"/>
        <family val="2"/>
      </rPr>
      <t xml:space="preserve">a) Reporte de la socialización con las siguientes evidencias: </t>
    </r>
    <r>
      <rPr>
        <sz val="10"/>
        <color theme="1"/>
        <rFont val="Arial"/>
        <family val="2"/>
      </rPr>
      <t xml:space="preserve">
*Registros de asistencia
*Registro fotográfico
*Comunicaciones - correo, pieza gráfica, otro.</t>
    </r>
  </si>
  <si>
    <t>Enviar a la sede central los contratos suscritos a los cuales se les incluyeron criterios ambientales.</t>
  </si>
  <si>
    <r>
      <t>1)</t>
    </r>
    <r>
      <rPr>
        <sz val="10"/>
        <color theme="1"/>
        <rFont val="Arial"/>
        <family val="2"/>
      </rPr>
      <t xml:space="preserve"> Informar los contratos suscritos por la DT y SC que integren criterios ambientales.</t>
    </r>
  </si>
  <si>
    <r>
      <t>1)</t>
    </r>
    <r>
      <rPr>
        <sz val="10"/>
        <color theme="1"/>
        <rFont val="Arial"/>
        <family val="2"/>
      </rPr>
      <t xml:space="preserve"> Nro de contratos suscritos por la DT y SC que integran criterios ambientales.</t>
    </r>
  </si>
  <si>
    <r>
      <rPr>
        <b/>
        <sz val="10"/>
        <color theme="1"/>
        <rFont val="Arial"/>
        <family val="2"/>
      </rPr>
      <t>a)</t>
    </r>
    <r>
      <rPr>
        <sz val="10"/>
        <color theme="1"/>
        <rFont val="Arial"/>
        <family val="2"/>
      </rPr>
      <t xml:space="preserve"> Reporte donde se evidencie los contratos adjudicados  vs criterios ambientales.
Informe de avance en las compras para consumo sostenible FO-SGI-PC02-13</t>
    </r>
  </si>
  <si>
    <t xml:space="preserve">5. Realizar seguimiento puntual a los contratos relacionados con criterios ambientales de alto impacto. </t>
  </si>
  <si>
    <t xml:space="preserve">Realizar seguimiento a contratos (aplicables) relacionados con: 
Lavado de tanques, disposición final de residuos, fumigación, mantenimiento equipos (aire acondicionado, planta eléctrica, ascensor, otros), mantenimiento parque automotor, obras y mantenimientos de instalaciones, compras sostenibles, arrendamiento de instalaciones, otros. </t>
  </si>
  <si>
    <r>
      <rPr>
        <b/>
        <sz val="10"/>
        <color rgb="FF000000"/>
        <rFont val="Arial"/>
        <family val="2"/>
      </rPr>
      <t xml:space="preserve">1) </t>
    </r>
    <r>
      <rPr>
        <sz val="10"/>
        <color rgb="FF000000"/>
        <rFont val="Arial"/>
        <family val="2"/>
      </rPr>
      <t xml:space="preserve">Controlar y supervisar el cumplimiento del 100% de los criterios ambientales establecidos en los contratos de alto impacto ambiental. </t>
    </r>
  </si>
  <si>
    <r>
      <rPr>
        <b/>
        <sz val="10"/>
        <color rgb="FF000000"/>
        <rFont val="Arial"/>
        <family val="2"/>
      </rPr>
      <t xml:space="preserve">1) </t>
    </r>
    <r>
      <rPr>
        <sz val="10"/>
        <color rgb="FF000000"/>
        <rFont val="Arial"/>
        <family val="2"/>
      </rPr>
      <t xml:space="preserve">% cumplimiento criterios ambientales por cada contrato identificado con alto impacto ambiental. </t>
    </r>
  </si>
  <si>
    <r>
      <rPr>
        <b/>
        <sz val="10"/>
        <rFont val="Arial"/>
        <family val="2"/>
      </rPr>
      <t xml:space="preserve">a) </t>
    </r>
    <r>
      <rPr>
        <sz val="10"/>
        <rFont val="Arial"/>
        <family val="2"/>
      </rPr>
      <t>Reporte donde se evidencie seguimiento delos contratos adjudicados y el cumplimiento de los criterios ambientales establecidos en cada uno.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</si>
</sst>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5">
    <font>
      <sz val="11"/>
      <color theme="1"/>
      <name val="Calibri"/>
      <family val="2"/>
      <scheme val="minor"/>
    </font>
    <font>
      <b/>
      <sz val="12"/>
      <name val="Arial"/>
      <family val="2"/>
    </font>
    <font>
      <sz val="10"/>
      <name val="Arial"/>
      <family val="2"/>
    </font>
    <font>
      <b/>
      <sz val="11"/>
      <color rgb="FF000000"/>
      <name val="Arial"/>
      <family val="2"/>
    </font>
    <font>
      <sz val="11"/>
      <color rgb="FF000000"/>
      <name val="Arial"/>
      <family val="2"/>
    </font>
    <font>
      <sz val="10"/>
      <color rgb="FF000000"/>
      <name val="Arial"/>
      <family val="2"/>
    </font>
    <font>
      <b/>
      <sz val="10"/>
      <color theme="1"/>
      <name val="Arial"/>
      <family val="2"/>
    </font>
    <font>
      <sz val="10"/>
      <color theme="1"/>
      <name val="Arial"/>
      <family val="2"/>
    </font>
    <font>
      <b/>
      <sz val="10"/>
      <color rgb="FF000000"/>
      <name val="Arial"/>
      <family val="2"/>
    </font>
    <font>
      <sz val="10"/>
      <color rgb="FFFF0000"/>
      <name val="Arial"/>
      <family val="2"/>
    </font>
    <font>
      <sz val="11"/>
      <color theme="1"/>
      <name val="Calibri"/>
      <family val="2"/>
      <scheme val="minor"/>
    </font>
    <font>
      <b/>
      <sz val="10"/>
      <color rgb="FFFF0000"/>
      <name val="Arial"/>
      <family val="2"/>
    </font>
    <font>
      <b/>
      <sz val="10"/>
      <name val="Arial"/>
      <family val="2"/>
    </font>
    <font>
      <sz val="9"/>
      <color indexed="81"/>
      <name val="Tahoma"/>
      <family val="2"/>
    </font>
    <font>
      <b/>
      <sz val="9"/>
      <color indexed="81"/>
      <name val="Tahoma"/>
      <family val="2"/>
    </font>
  </fonts>
  <fills count="4">
    <fill>
      <patternFill patternType="none"/>
    </fill>
    <fill>
      <patternFill patternType="gray125"/>
    </fill>
    <fill>
      <patternFill patternType="solid">
        <fgColor theme="4" tint="0.79998168889431442"/>
        <bgColor indexed="64"/>
      </patternFill>
    </fill>
    <fill>
      <patternFill patternType="solid">
        <fgColor theme="0"/>
        <bgColor indexed="64"/>
      </patternFill>
    </fill>
  </fills>
  <borders count="48">
    <border>
      <left/>
      <right/>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diagonal/>
    </border>
  </borders>
  <cellStyleXfs count="2">
    <xf numFmtId="0" fontId="0" fillId="0" borderId="0"/>
    <xf numFmtId="9" fontId="10" fillId="0" borderId="0" applyFont="0" applyFill="0" applyBorder="0" applyAlignment="0" applyProtection="0"/>
  </cellStyleXfs>
  <cellXfs count="161">
    <xf numFmtId="0" fontId="0" fillId="0" borderId="0" xfId="0"/>
    <xf numFmtId="0" fontId="0" fillId="2" borderId="0" xfId="0" applyFill="1"/>
    <xf numFmtId="0" fontId="3"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1" xfId="0" applyFont="1" applyBorder="1" applyAlignment="1">
      <alignment horizontal="center" vertical="center" wrapText="1"/>
    </xf>
    <xf numFmtId="0" fontId="6" fillId="2" borderId="5"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6" fillId="3" borderId="6" xfId="0" applyFont="1" applyFill="1" applyBorder="1" applyAlignment="1">
      <alignment horizontal="center" vertical="center" wrapText="1"/>
    </xf>
    <xf numFmtId="0" fontId="6" fillId="2" borderId="7" xfId="0" applyFont="1" applyFill="1" applyBorder="1" applyAlignment="1">
      <alignment horizontal="center" vertical="center"/>
    </xf>
    <xf numFmtId="0" fontId="6" fillId="2" borderId="6" xfId="0" applyFont="1" applyFill="1" applyBorder="1" applyAlignment="1">
      <alignment horizontal="center" vertical="center"/>
    </xf>
    <xf numFmtId="0" fontId="0" fillId="0" borderId="0" xfId="0" applyAlignment="1">
      <alignment wrapText="1"/>
    </xf>
    <xf numFmtId="0" fontId="12" fillId="3" borderId="5" xfId="0" applyFont="1" applyFill="1" applyBorder="1" applyAlignment="1">
      <alignment horizontal="center" vertical="center" wrapText="1"/>
    </xf>
    <xf numFmtId="0" fontId="12" fillId="2" borderId="7" xfId="0" applyFont="1" applyFill="1" applyBorder="1" applyAlignment="1">
      <alignment horizontal="center" vertical="center"/>
    </xf>
    <xf numFmtId="0" fontId="12" fillId="2" borderId="6" xfId="0" applyFont="1" applyFill="1" applyBorder="1" applyAlignment="1">
      <alignment horizontal="center" vertical="center"/>
    </xf>
    <xf numFmtId="0" fontId="7" fillId="2" borderId="0" xfId="0" applyFont="1" applyFill="1"/>
    <xf numFmtId="0" fontId="7" fillId="0" borderId="0" xfId="0" applyFont="1"/>
    <xf numFmtId="164" fontId="9" fillId="3" borderId="15" xfId="0" applyNumberFormat="1" applyFont="1" applyFill="1" applyBorder="1" applyAlignment="1">
      <alignment horizontal="center" vertical="center"/>
    </xf>
    <xf numFmtId="0" fontId="6" fillId="3" borderId="2" xfId="0" applyFont="1" applyFill="1" applyBorder="1" applyAlignment="1">
      <alignment horizontal="center" vertical="center" wrapText="1"/>
    </xf>
    <xf numFmtId="0" fontId="6" fillId="2" borderId="35" xfId="0" applyFont="1" applyFill="1" applyBorder="1" applyAlignment="1">
      <alignment horizontal="center" vertical="center" textRotation="90"/>
    </xf>
    <xf numFmtId="0" fontId="6" fillId="2" borderId="36" xfId="0" applyFont="1" applyFill="1" applyBorder="1" applyAlignment="1">
      <alignment horizontal="center" vertical="center" textRotation="90" wrapText="1"/>
    </xf>
    <xf numFmtId="0" fontId="6" fillId="2" borderId="37" xfId="0" applyFont="1" applyFill="1" applyBorder="1" applyAlignment="1">
      <alignment horizontal="center" vertical="center" textRotation="90" wrapText="1"/>
    </xf>
    <xf numFmtId="0" fontId="6" fillId="2" borderId="35" xfId="0" applyFont="1" applyFill="1" applyBorder="1" applyAlignment="1">
      <alignment horizontal="center" vertical="center" textRotation="90" wrapText="1"/>
    </xf>
    <xf numFmtId="0" fontId="6" fillId="2" borderId="38" xfId="0" applyFont="1" applyFill="1" applyBorder="1" applyAlignment="1">
      <alignment horizontal="center" vertical="center" textRotation="90" wrapText="1"/>
    </xf>
    <xf numFmtId="0" fontId="6" fillId="2" borderId="45" xfId="0" applyFont="1" applyFill="1" applyBorder="1" applyAlignment="1">
      <alignment horizontal="center" vertical="center" textRotation="90" wrapText="1"/>
    </xf>
    <xf numFmtId="164" fontId="5" fillId="3" borderId="14" xfId="0" applyNumberFormat="1" applyFont="1" applyFill="1" applyBorder="1" applyAlignment="1">
      <alignment horizontal="center" vertical="center"/>
    </xf>
    <xf numFmtId="164" fontId="5" fillId="3" borderId="5" xfId="0" applyNumberFormat="1" applyFont="1" applyFill="1" applyBorder="1" applyAlignment="1">
      <alignment horizontal="center" vertical="center"/>
    </xf>
    <xf numFmtId="164" fontId="5" fillId="3" borderId="15" xfId="0" applyNumberFormat="1" applyFont="1" applyFill="1" applyBorder="1" applyAlignment="1">
      <alignment horizontal="center" vertical="center"/>
    </xf>
    <xf numFmtId="0" fontId="8" fillId="2" borderId="35" xfId="0" applyFont="1" applyFill="1" applyBorder="1" applyAlignment="1">
      <alignment horizontal="center" vertical="center" textRotation="90"/>
    </xf>
    <xf numFmtId="0" fontId="8" fillId="2" borderId="36" xfId="0" applyFont="1" applyFill="1" applyBorder="1" applyAlignment="1">
      <alignment horizontal="center" vertical="center" textRotation="90" wrapText="1"/>
    </xf>
    <xf numFmtId="0" fontId="8" fillId="2" borderId="37" xfId="0" applyFont="1" applyFill="1" applyBorder="1" applyAlignment="1">
      <alignment horizontal="center" vertical="center" textRotation="90" wrapText="1"/>
    </xf>
    <xf numFmtId="0" fontId="8" fillId="2" borderId="35" xfId="0" applyFont="1" applyFill="1" applyBorder="1" applyAlignment="1">
      <alignment horizontal="center" vertical="center" textRotation="90" wrapText="1"/>
    </xf>
    <xf numFmtId="2" fontId="8" fillId="2" borderId="16" xfId="0" applyNumberFormat="1" applyFont="1" applyFill="1" applyBorder="1" applyAlignment="1">
      <alignment horizontal="center" vertical="center"/>
    </xf>
    <xf numFmtId="2" fontId="8" fillId="2" borderId="6" xfId="0" applyNumberFormat="1" applyFont="1" applyFill="1" applyBorder="1" applyAlignment="1">
      <alignment horizontal="center" vertical="center"/>
    </xf>
    <xf numFmtId="2" fontId="8" fillId="2" borderId="17" xfId="0" applyNumberFormat="1" applyFont="1" applyFill="1" applyBorder="1" applyAlignment="1">
      <alignment horizontal="center" vertical="center"/>
    </xf>
    <xf numFmtId="2" fontId="8" fillId="2" borderId="18" xfId="0" applyNumberFormat="1" applyFont="1" applyFill="1" applyBorder="1" applyAlignment="1">
      <alignment horizontal="center" vertical="center"/>
    </xf>
    <xf numFmtId="2" fontId="8" fillId="2" borderId="19" xfId="0" applyNumberFormat="1" applyFont="1" applyFill="1" applyBorder="1" applyAlignment="1">
      <alignment horizontal="center" vertical="center"/>
    </xf>
    <xf numFmtId="2" fontId="8" fillId="2" borderId="20" xfId="0" applyNumberFormat="1" applyFont="1" applyFill="1" applyBorder="1" applyAlignment="1">
      <alignment horizontal="center" vertical="center"/>
    </xf>
    <xf numFmtId="164" fontId="8" fillId="3" borderId="14" xfId="0" applyNumberFormat="1" applyFont="1" applyFill="1" applyBorder="1" applyAlignment="1">
      <alignment horizontal="center" vertical="center"/>
    </xf>
    <xf numFmtId="164" fontId="8" fillId="3" borderId="5" xfId="0" applyNumberFormat="1" applyFont="1" applyFill="1" applyBorder="1" applyAlignment="1">
      <alignment horizontal="center" vertical="center"/>
    </xf>
    <xf numFmtId="164" fontId="8" fillId="3" borderId="15" xfId="0" applyNumberFormat="1" applyFont="1" applyFill="1" applyBorder="1" applyAlignment="1">
      <alignment horizontal="center" vertical="center"/>
    </xf>
    <xf numFmtId="164" fontId="8" fillId="3" borderId="12" xfId="0" applyNumberFormat="1" applyFont="1" applyFill="1" applyBorder="1" applyAlignment="1">
      <alignment horizontal="center" vertical="center"/>
    </xf>
    <xf numFmtId="164" fontId="8" fillId="3" borderId="11" xfId="0" applyNumberFormat="1" applyFont="1" applyFill="1" applyBorder="1" applyAlignment="1">
      <alignment horizontal="center" vertical="center"/>
    </xf>
    <xf numFmtId="164" fontId="5" fillId="3" borderId="12" xfId="0" applyNumberFormat="1" applyFont="1" applyFill="1" applyBorder="1" applyAlignment="1">
      <alignment horizontal="center" vertical="center"/>
    </xf>
    <xf numFmtId="164" fontId="5" fillId="3" borderId="11" xfId="0" applyNumberFormat="1" applyFont="1" applyFill="1" applyBorder="1" applyAlignment="1">
      <alignment horizontal="center" vertical="center"/>
    </xf>
    <xf numFmtId="2" fontId="8" fillId="2" borderId="43" xfId="0" applyNumberFormat="1" applyFont="1" applyFill="1" applyBorder="1" applyAlignment="1">
      <alignment horizontal="center" vertical="center"/>
    </xf>
    <xf numFmtId="2" fontId="8" fillId="2" borderId="7" xfId="0" applyNumberFormat="1" applyFont="1" applyFill="1" applyBorder="1" applyAlignment="1">
      <alignment horizontal="center" vertical="center"/>
    </xf>
    <xf numFmtId="2" fontId="8" fillId="2" borderId="44" xfId="0" applyNumberFormat="1" applyFont="1" applyFill="1" applyBorder="1" applyAlignment="1">
      <alignment horizontal="center" vertical="center"/>
    </xf>
    <xf numFmtId="2" fontId="8" fillId="2" borderId="1" xfId="0" applyNumberFormat="1" applyFont="1" applyFill="1" applyBorder="1" applyAlignment="1">
      <alignment horizontal="center" vertical="center"/>
    </xf>
    <xf numFmtId="2" fontId="8" fillId="2" borderId="8" xfId="0" applyNumberFormat="1" applyFont="1" applyFill="1" applyBorder="1" applyAlignment="1">
      <alignment horizontal="center" vertical="center"/>
    </xf>
    <xf numFmtId="2" fontId="8" fillId="2" borderId="39" xfId="0" applyNumberFormat="1" applyFont="1" applyFill="1" applyBorder="1" applyAlignment="1">
      <alignment horizontal="center" vertical="center"/>
    </xf>
    <xf numFmtId="2" fontId="8" fillId="2" borderId="46" xfId="0" applyNumberFormat="1" applyFont="1" applyFill="1" applyBorder="1" applyAlignment="1">
      <alignment horizontal="center" vertical="center"/>
    </xf>
    <xf numFmtId="164" fontId="5" fillId="3" borderId="25" xfId="0" applyNumberFormat="1" applyFont="1" applyFill="1" applyBorder="1" applyAlignment="1">
      <alignment horizontal="center" vertical="center"/>
    </xf>
    <xf numFmtId="164" fontId="5" fillId="3" borderId="26" xfId="0" applyNumberFormat="1" applyFont="1" applyFill="1" applyBorder="1" applyAlignment="1">
      <alignment horizontal="center" vertical="center"/>
    </xf>
    <xf numFmtId="164" fontId="5" fillId="3" borderId="27" xfId="0" applyNumberFormat="1" applyFont="1" applyFill="1" applyBorder="1" applyAlignment="1">
      <alignment horizontal="center" vertical="center"/>
    </xf>
    <xf numFmtId="2" fontId="8" fillId="2" borderId="14" xfId="0" applyNumberFormat="1" applyFont="1" applyFill="1" applyBorder="1" applyAlignment="1">
      <alignment horizontal="center" vertical="center"/>
    </xf>
    <xf numFmtId="2" fontId="8" fillId="2" borderId="5" xfId="0" applyNumberFormat="1" applyFont="1" applyFill="1" applyBorder="1" applyAlignment="1">
      <alignment horizontal="center" vertical="center"/>
    </xf>
    <xf numFmtId="2" fontId="8" fillId="2" borderId="15" xfId="0" applyNumberFormat="1" applyFont="1" applyFill="1" applyBorder="1" applyAlignment="1">
      <alignment horizontal="center" vertical="center"/>
    </xf>
    <xf numFmtId="0" fontId="6" fillId="2" borderId="13" xfId="0" applyFont="1" applyFill="1" applyBorder="1" applyAlignment="1">
      <alignment horizontal="center" vertical="center" textRotation="90" wrapText="1"/>
    </xf>
    <xf numFmtId="0" fontId="6" fillId="2" borderId="5" xfId="0" applyFont="1" applyFill="1" applyBorder="1" applyAlignment="1">
      <alignment horizontal="center" vertical="center" textRotation="90" wrapText="1"/>
    </xf>
    <xf numFmtId="0" fontId="6" fillId="2" borderId="7"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4" fillId="0" borderId="6" xfId="0" applyFont="1" applyBorder="1" applyAlignment="1">
      <alignment horizontal="center"/>
    </xf>
    <xf numFmtId="0" fontId="1" fillId="0" borderId="6" xfId="0" applyFont="1" applyBorder="1" applyAlignment="1">
      <alignment horizontal="center" vertical="center" wrapText="1"/>
    </xf>
    <xf numFmtId="0" fontId="12" fillId="0" borderId="6" xfId="0" applyFont="1" applyBorder="1" applyAlignment="1">
      <alignment horizontal="center" vertical="center" wrapText="1"/>
    </xf>
    <xf numFmtId="0" fontId="11" fillId="0" borderId="6" xfId="0" applyFont="1" applyBorder="1" applyAlignment="1">
      <alignment horizontal="center" vertical="center" wrapText="1"/>
    </xf>
    <xf numFmtId="0" fontId="8" fillId="2" borderId="6" xfId="0" applyFont="1" applyFill="1" applyBorder="1" applyAlignment="1">
      <alignment horizontal="center" vertical="center"/>
    </xf>
    <xf numFmtId="0" fontId="5" fillId="0" borderId="8" xfId="0" applyFont="1" applyBorder="1" applyAlignment="1">
      <alignment horizontal="center" vertical="center" wrapText="1"/>
    </xf>
    <xf numFmtId="0" fontId="5" fillId="0" borderId="4"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3" xfId="0" applyFont="1" applyBorder="1" applyAlignment="1">
      <alignment horizontal="center" vertical="center" wrapText="1"/>
    </xf>
    <xf numFmtId="0" fontId="5" fillId="0" borderId="0" xfId="0" applyFont="1" applyAlignment="1">
      <alignment horizontal="center" vertical="center" wrapText="1"/>
    </xf>
    <xf numFmtId="0" fontId="5" fillId="0" borderId="12" xfId="0" applyFont="1" applyBorder="1" applyAlignment="1">
      <alignment horizontal="center" vertical="center" wrapText="1"/>
    </xf>
    <xf numFmtId="0" fontId="6" fillId="2" borderId="6" xfId="0" applyFont="1" applyFill="1" applyBorder="1" applyAlignment="1">
      <alignment horizontal="center" vertical="center" textRotation="90" wrapText="1"/>
    </xf>
    <xf numFmtId="0" fontId="6" fillId="2" borderId="6" xfId="0" applyFont="1" applyFill="1" applyBorder="1" applyAlignment="1">
      <alignment horizontal="center" vertical="center" wrapText="1"/>
    </xf>
    <xf numFmtId="0" fontId="6" fillId="2" borderId="9" xfId="0" applyFont="1" applyFill="1" applyBorder="1" applyAlignment="1">
      <alignment horizontal="center" vertical="center" textRotation="90" wrapText="1"/>
    </xf>
    <xf numFmtId="0" fontId="7" fillId="2" borderId="9" xfId="0" applyFont="1" applyFill="1" applyBorder="1" applyAlignment="1">
      <alignment vertical="center"/>
    </xf>
    <xf numFmtId="0" fontId="7" fillId="2" borderId="11" xfId="0" applyFont="1" applyFill="1" applyBorder="1" applyAlignment="1">
      <alignment vertical="center"/>
    </xf>
    <xf numFmtId="0" fontId="6" fillId="2" borderId="22" xfId="0" applyFont="1" applyFill="1" applyBorder="1" applyAlignment="1">
      <alignment horizontal="center" vertical="center" wrapText="1"/>
    </xf>
    <xf numFmtId="0" fontId="6" fillId="2" borderId="23" xfId="0" applyFont="1" applyFill="1" applyBorder="1" applyAlignment="1">
      <alignment horizontal="center" vertical="center" wrapText="1"/>
    </xf>
    <xf numFmtId="0" fontId="6" fillId="2" borderId="31" xfId="0" applyFont="1" applyFill="1" applyBorder="1" applyAlignment="1">
      <alignment horizontal="center" vertical="center" wrapText="1"/>
    </xf>
    <xf numFmtId="0" fontId="6" fillId="2" borderId="32" xfId="0" applyFont="1" applyFill="1" applyBorder="1" applyAlignment="1">
      <alignment horizontal="center" vertical="center" wrapText="1"/>
    </xf>
    <xf numFmtId="0" fontId="6" fillId="2" borderId="40" xfId="0" applyFont="1" applyFill="1" applyBorder="1" applyAlignment="1">
      <alignment horizontal="center" vertical="center" textRotation="90" wrapText="1"/>
    </xf>
    <xf numFmtId="0" fontId="6" fillId="2" borderId="41" xfId="0" applyFont="1" applyFill="1" applyBorder="1" applyAlignment="1">
      <alignment horizontal="center" vertical="center" textRotation="90" wrapText="1"/>
    </xf>
    <xf numFmtId="0" fontId="6" fillId="2" borderId="28" xfId="0" applyFont="1" applyFill="1" applyBorder="1" applyAlignment="1">
      <alignment horizontal="center" vertical="center" textRotation="90" wrapText="1"/>
    </xf>
    <xf numFmtId="0" fontId="6" fillId="2" borderId="10"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7" fillId="3" borderId="7" xfId="0" applyFont="1" applyFill="1" applyBorder="1" applyAlignment="1">
      <alignment horizontal="center" vertical="center" textRotation="90" wrapText="1"/>
    </xf>
    <xf numFmtId="0" fontId="7" fillId="3" borderId="13" xfId="0" applyFont="1" applyFill="1" applyBorder="1" applyAlignment="1">
      <alignment vertical="center" textRotation="90" wrapText="1"/>
    </xf>
    <xf numFmtId="9" fontId="2" fillId="0" borderId="7" xfId="0" applyNumberFormat="1" applyFont="1" applyBorder="1" applyAlignment="1">
      <alignment horizontal="center" vertical="center" textRotation="90" wrapText="1"/>
    </xf>
    <xf numFmtId="9" fontId="2" fillId="0" borderId="13" xfId="0" applyNumberFormat="1" applyFont="1" applyBorder="1" applyAlignment="1">
      <alignment horizontal="center" vertical="center" textRotation="90" wrapText="1"/>
    </xf>
    <xf numFmtId="0" fontId="7" fillId="3" borderId="13" xfId="0" applyFont="1" applyFill="1" applyBorder="1" applyAlignment="1">
      <alignment horizontal="center" vertical="center" textRotation="90" wrapText="1"/>
    </xf>
    <xf numFmtId="0" fontId="7" fillId="3" borderId="7" xfId="0" applyFont="1" applyFill="1" applyBorder="1" applyAlignment="1">
      <alignment horizontal="center" vertical="center" wrapText="1"/>
    </xf>
    <xf numFmtId="0" fontId="7" fillId="3" borderId="13" xfId="0" applyFont="1" applyFill="1" applyBorder="1" applyAlignment="1">
      <alignment horizontal="center" vertical="center" wrapText="1"/>
    </xf>
    <xf numFmtId="0" fontId="7" fillId="3" borderId="5" xfId="0" applyFont="1" applyFill="1" applyBorder="1" applyAlignment="1">
      <alignment horizontal="center" vertical="center" wrapText="1"/>
    </xf>
    <xf numFmtId="0" fontId="7" fillId="0" borderId="7" xfId="0" applyFont="1" applyBorder="1" applyAlignment="1">
      <alignment horizontal="left" vertical="center" wrapText="1"/>
    </xf>
    <xf numFmtId="0" fontId="7" fillId="0" borderId="5" xfId="0" applyFont="1" applyBorder="1" applyAlignment="1">
      <alignment horizontal="left" vertical="center" wrapText="1"/>
    </xf>
    <xf numFmtId="0" fontId="7" fillId="3" borderId="7" xfId="0" applyFont="1" applyFill="1" applyBorder="1" applyAlignment="1">
      <alignment horizontal="left" vertical="center" wrapText="1"/>
    </xf>
    <xf numFmtId="0" fontId="7" fillId="3" borderId="13" xfId="0" applyFont="1" applyFill="1" applyBorder="1" applyAlignment="1">
      <alignment horizontal="left" vertical="center" wrapText="1"/>
    </xf>
    <xf numFmtId="0" fontId="7" fillId="3" borderId="5" xfId="0" applyFont="1" applyFill="1" applyBorder="1" applyAlignment="1">
      <alignment horizontal="left" vertical="center" wrapText="1"/>
    </xf>
    <xf numFmtId="0" fontId="7" fillId="3" borderId="2" xfId="0" applyFont="1" applyFill="1" applyBorder="1" applyAlignment="1">
      <alignment horizontal="center" vertical="center" wrapText="1"/>
    </xf>
    <xf numFmtId="0" fontId="2" fillId="0" borderId="7" xfId="0" applyFont="1" applyBorder="1" applyAlignment="1">
      <alignment horizontal="left" vertical="center" wrapText="1"/>
    </xf>
    <xf numFmtId="0" fontId="2" fillId="0" borderId="5" xfId="0" applyFont="1" applyBorder="1" applyAlignment="1">
      <alignment horizontal="left" vertical="center" wrapText="1"/>
    </xf>
    <xf numFmtId="9" fontId="7" fillId="3" borderId="8" xfId="1" applyFont="1" applyFill="1" applyBorder="1" applyAlignment="1">
      <alignment horizontal="center" vertical="center"/>
    </xf>
    <xf numFmtId="9" fontId="7" fillId="3" borderId="11" xfId="1" applyFont="1" applyFill="1" applyBorder="1" applyAlignment="1">
      <alignment horizontal="center" vertical="center"/>
    </xf>
    <xf numFmtId="0" fontId="6" fillId="3" borderId="2" xfId="0" applyFont="1" applyFill="1" applyBorder="1" applyAlignment="1">
      <alignment horizontal="center" vertical="center" wrapText="1"/>
    </xf>
    <xf numFmtId="9" fontId="6" fillId="3" borderId="6" xfId="0" applyNumberFormat="1" applyFont="1" applyFill="1" applyBorder="1" applyAlignment="1">
      <alignment horizontal="center" vertical="center" textRotation="90" wrapText="1"/>
    </xf>
    <xf numFmtId="0" fontId="6" fillId="3" borderId="6" xfId="0" applyFont="1" applyFill="1" applyBorder="1" applyAlignment="1">
      <alignment horizontal="center" vertical="center" textRotation="90" wrapText="1"/>
    </xf>
    <xf numFmtId="0" fontId="7" fillId="3" borderId="6" xfId="0" applyFont="1" applyFill="1" applyBorder="1" applyAlignment="1">
      <alignment horizontal="left" vertical="center" wrapText="1"/>
    </xf>
    <xf numFmtId="0" fontId="2" fillId="0" borderId="7" xfId="0" applyFont="1" applyBorder="1" applyAlignment="1">
      <alignment horizontal="left" vertical="top" wrapText="1"/>
    </xf>
    <xf numFmtId="0" fontId="2" fillId="0" borderId="5" xfId="0" applyFont="1" applyBorder="1" applyAlignment="1">
      <alignment horizontal="left" vertical="top" wrapText="1"/>
    </xf>
    <xf numFmtId="0" fontId="2" fillId="3" borderId="7" xfId="0" applyFont="1" applyFill="1" applyBorder="1" applyAlignment="1">
      <alignment horizontal="left" vertical="center" wrapText="1"/>
    </xf>
    <xf numFmtId="0" fontId="2" fillId="3" borderId="5" xfId="0" applyFont="1" applyFill="1" applyBorder="1" applyAlignment="1">
      <alignment horizontal="left" vertical="center" wrapText="1"/>
    </xf>
    <xf numFmtId="0" fontId="7" fillId="2" borderId="8" xfId="0" applyFont="1" applyFill="1" applyBorder="1" applyAlignment="1">
      <alignment horizontal="center"/>
    </xf>
    <xf numFmtId="0" fontId="7" fillId="2" borderId="4" xfId="0" applyFont="1" applyFill="1" applyBorder="1" applyAlignment="1">
      <alignment horizontal="center"/>
    </xf>
    <xf numFmtId="9" fontId="6" fillId="2" borderId="7" xfId="0" applyNumberFormat="1" applyFont="1" applyFill="1" applyBorder="1" applyAlignment="1">
      <alignment horizontal="center" vertical="center"/>
    </xf>
    <xf numFmtId="0" fontId="6" fillId="2" borderId="5" xfId="0" applyFont="1" applyFill="1" applyBorder="1" applyAlignment="1">
      <alignment horizontal="center" vertical="center"/>
    </xf>
    <xf numFmtId="9" fontId="6" fillId="2" borderId="8" xfId="1" applyFont="1" applyFill="1" applyBorder="1" applyAlignment="1">
      <alignment horizontal="center" vertical="center"/>
    </xf>
    <xf numFmtId="9" fontId="6" fillId="2" borderId="11" xfId="1" applyFont="1" applyFill="1" applyBorder="1" applyAlignment="1">
      <alignment horizontal="center" vertical="center"/>
    </xf>
    <xf numFmtId="0" fontId="7" fillId="0" borderId="0" xfId="0" applyFont="1" applyAlignment="1">
      <alignment horizontal="center" vertical="top" wrapText="1"/>
    </xf>
    <xf numFmtId="0" fontId="7" fillId="2" borderId="6" xfId="0" applyFont="1" applyFill="1" applyBorder="1" applyAlignment="1">
      <alignment horizontal="center"/>
    </xf>
    <xf numFmtId="9" fontId="6" fillId="3" borderId="6" xfId="1" applyFont="1" applyFill="1" applyBorder="1" applyAlignment="1">
      <alignment horizontal="center" vertical="center" textRotation="90" wrapText="1"/>
    </xf>
    <xf numFmtId="0" fontId="6" fillId="3" borderId="7" xfId="0" applyFont="1" applyFill="1" applyBorder="1" applyAlignment="1">
      <alignment horizontal="left" vertical="center" wrapText="1"/>
    </xf>
    <xf numFmtId="0" fontId="6" fillId="3" borderId="5" xfId="0" applyFont="1" applyFill="1" applyBorder="1" applyAlignment="1">
      <alignment horizontal="left" vertical="center" wrapText="1"/>
    </xf>
    <xf numFmtId="0" fontId="12" fillId="0" borderId="7" xfId="0" applyFont="1" applyBorder="1" applyAlignment="1">
      <alignment horizontal="left" vertical="center" wrapText="1"/>
    </xf>
    <xf numFmtId="0" fontId="12" fillId="0" borderId="5" xfId="0" applyFont="1" applyBorder="1" applyAlignment="1">
      <alignment horizontal="left" vertical="center" wrapText="1"/>
    </xf>
    <xf numFmtId="9" fontId="6" fillId="2" borderId="21" xfId="1" applyFont="1" applyFill="1" applyBorder="1" applyAlignment="1">
      <alignment horizontal="center" vertical="center"/>
    </xf>
    <xf numFmtId="0" fontId="6" fillId="3" borderId="6" xfId="0" applyFont="1" applyFill="1" applyBorder="1" applyAlignment="1">
      <alignment horizontal="left" vertical="center" wrapText="1"/>
    </xf>
    <xf numFmtId="0" fontId="2" fillId="3" borderId="6" xfId="0" applyFont="1" applyFill="1" applyBorder="1" applyAlignment="1">
      <alignment horizontal="left" vertical="center" wrapText="1"/>
    </xf>
    <xf numFmtId="0" fontId="1" fillId="0" borderId="8" xfId="0" applyFont="1" applyBorder="1" applyAlignment="1">
      <alignment horizontal="center" vertical="center" wrapText="1"/>
    </xf>
    <xf numFmtId="0" fontId="1" fillId="0" borderId="4" xfId="0" applyFont="1" applyBorder="1" applyAlignment="1">
      <alignment horizontal="center" vertical="center" wrapText="1"/>
    </xf>
    <xf numFmtId="0" fontId="1" fillId="0" borderId="1" xfId="0" applyFont="1" applyBorder="1" applyAlignment="1">
      <alignment horizontal="center" vertical="center" wrapText="1"/>
    </xf>
    <xf numFmtId="0" fontId="1" fillId="0" borderId="9" xfId="0" applyFont="1" applyBorder="1" applyAlignment="1">
      <alignment horizontal="center" vertical="center" wrapText="1"/>
    </xf>
    <xf numFmtId="0" fontId="1" fillId="0" borderId="0" xfId="0" applyFont="1" applyAlignment="1">
      <alignment horizontal="center" vertical="center" wrapText="1"/>
    </xf>
    <xf numFmtId="0" fontId="1" fillId="0" borderId="10" xfId="0" applyFont="1" applyBorder="1" applyAlignment="1">
      <alignment horizontal="center" vertical="center" wrapText="1"/>
    </xf>
    <xf numFmtId="0" fontId="12" fillId="0" borderId="11" xfId="0" applyFont="1" applyBorder="1" applyAlignment="1">
      <alignment horizontal="center" vertical="center" wrapText="1"/>
    </xf>
    <xf numFmtId="0" fontId="12" fillId="0" borderId="3" xfId="0" applyFont="1" applyBorder="1" applyAlignment="1">
      <alignment horizontal="center" vertical="center" wrapText="1"/>
    </xf>
    <xf numFmtId="0" fontId="12" fillId="0" borderId="12" xfId="0" applyFont="1" applyBorder="1" applyAlignment="1">
      <alignment horizontal="center" vertical="center" wrapText="1"/>
    </xf>
    <xf numFmtId="0" fontId="6" fillId="2" borderId="30" xfId="0" applyFont="1" applyFill="1" applyBorder="1" applyAlignment="1">
      <alignment horizontal="center" vertical="center" wrapText="1"/>
    </xf>
    <xf numFmtId="0" fontId="6" fillId="2" borderId="33" xfId="0" applyFont="1" applyFill="1" applyBorder="1" applyAlignment="1">
      <alignment horizontal="center" vertical="center" wrapText="1"/>
    </xf>
    <xf numFmtId="0" fontId="6" fillId="2" borderId="42" xfId="0" applyFont="1" applyFill="1" applyBorder="1" applyAlignment="1">
      <alignment horizontal="center" vertical="center" textRotation="90" wrapText="1"/>
    </xf>
    <xf numFmtId="0" fontId="5" fillId="3" borderId="6" xfId="0" applyFont="1" applyFill="1" applyBorder="1" applyAlignment="1">
      <alignment horizontal="left" vertical="center" wrapText="1"/>
    </xf>
    <xf numFmtId="0" fontId="2" fillId="0" borderId="7" xfId="0" applyFont="1" applyBorder="1" applyAlignment="1">
      <alignment horizontal="center" vertical="center" wrapText="1"/>
    </xf>
    <xf numFmtId="0" fontId="2" fillId="0" borderId="5" xfId="0" applyFont="1" applyBorder="1" applyAlignment="1">
      <alignment horizontal="center" vertical="center" wrapText="1"/>
    </xf>
    <xf numFmtId="9" fontId="6" fillId="3" borderId="6" xfId="1" applyFont="1" applyFill="1" applyBorder="1" applyAlignment="1">
      <alignment horizontal="center" vertical="center" wrapText="1"/>
    </xf>
    <xf numFmtId="0" fontId="5" fillId="3" borderId="7" xfId="0" applyFont="1" applyFill="1" applyBorder="1" applyAlignment="1">
      <alignment horizontal="left" vertical="center" wrapText="1"/>
    </xf>
    <xf numFmtId="0" fontId="5" fillId="3" borderId="5" xfId="0" applyFont="1" applyFill="1" applyBorder="1" applyAlignment="1">
      <alignment horizontal="left" vertical="center" wrapText="1"/>
    </xf>
    <xf numFmtId="0" fontId="7" fillId="3" borderId="5" xfId="0" applyFont="1" applyFill="1" applyBorder="1" applyAlignment="1">
      <alignment vertical="center" textRotation="90" wrapText="1"/>
    </xf>
    <xf numFmtId="0" fontId="2" fillId="0" borderId="6" xfId="0" applyFont="1" applyBorder="1" applyAlignment="1">
      <alignment horizontal="left" vertical="center" wrapText="1"/>
    </xf>
    <xf numFmtId="0" fontId="6" fillId="2" borderId="29" xfId="0" applyFont="1" applyFill="1" applyBorder="1" applyAlignment="1">
      <alignment horizontal="center" vertical="center" textRotation="90" wrapText="1"/>
    </xf>
    <xf numFmtId="0" fontId="6" fillId="2" borderId="24" xfId="0" applyFont="1" applyFill="1" applyBorder="1" applyAlignment="1">
      <alignment horizontal="center" vertical="center" textRotation="90" wrapText="1"/>
    </xf>
    <xf numFmtId="1" fontId="5" fillId="3" borderId="34" xfId="0" applyNumberFormat="1" applyFont="1" applyFill="1" applyBorder="1" applyAlignment="1">
      <alignment horizontal="center" vertical="center" wrapText="1"/>
    </xf>
    <xf numFmtId="1" fontId="5" fillId="3" borderId="24" xfId="0" applyNumberFormat="1" applyFont="1" applyFill="1" applyBorder="1" applyAlignment="1">
      <alignment horizontal="center" vertical="center" wrapText="1"/>
    </xf>
    <xf numFmtId="2" fontId="8" fillId="2" borderId="24" xfId="0" applyNumberFormat="1" applyFont="1" applyFill="1" applyBorder="1" applyAlignment="1">
      <alignment horizontal="center" vertical="center"/>
    </xf>
    <xf numFmtId="2" fontId="8" fillId="2" borderId="28" xfId="0" applyNumberFormat="1" applyFont="1" applyFill="1" applyBorder="1" applyAlignment="1">
      <alignment horizontal="center" vertical="center"/>
    </xf>
    <xf numFmtId="1" fontId="5" fillId="3" borderId="28" xfId="0" applyNumberFormat="1" applyFont="1" applyFill="1" applyBorder="1" applyAlignment="1">
      <alignment horizontal="center" vertical="center" wrapText="1"/>
    </xf>
    <xf numFmtId="2" fontId="8" fillId="2" borderId="34" xfId="0" applyNumberFormat="1" applyFont="1" applyFill="1" applyBorder="1" applyAlignment="1">
      <alignment horizontal="center" vertical="center"/>
    </xf>
    <xf numFmtId="1" fontId="8" fillId="3" borderId="34" xfId="0" applyNumberFormat="1" applyFont="1" applyFill="1" applyBorder="1" applyAlignment="1">
      <alignment horizontal="center" vertical="center" wrapText="1"/>
    </xf>
    <xf numFmtId="1" fontId="8" fillId="3" borderId="24" xfId="0" applyNumberFormat="1" applyFont="1" applyFill="1" applyBorder="1" applyAlignment="1">
      <alignment horizontal="center" vertical="center" wrapText="1"/>
    </xf>
    <xf numFmtId="2" fontId="8" fillId="2" borderId="47" xfId="0" applyNumberFormat="1" applyFont="1" applyFill="1" applyBorder="1" applyAlignment="1">
      <alignment horizontal="center" vertical="center"/>
    </xf>
  </cellXfs>
  <cellStyles count="2">
    <cellStyle name="Normal" xfId="0" builtinId="0"/>
    <cellStyle name="Porcentaje" xfId="1"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161925</xdr:colOff>
      <xdr:row>0</xdr:row>
      <xdr:rowOff>76200</xdr:rowOff>
    </xdr:from>
    <xdr:to>
      <xdr:col>0</xdr:col>
      <xdr:colOff>676275</xdr:colOff>
      <xdr:row>2</xdr:row>
      <xdr:rowOff>247650</xdr:rowOff>
    </xdr:to>
    <xdr:pic>
      <xdr:nvPicPr>
        <xdr:cNvPr id="2" name="Picture 26" descr="logo vertical color">
          <a:extLst>
            <a:ext uri="{FF2B5EF4-FFF2-40B4-BE49-F238E27FC236}">
              <a16:creationId xmlns:a16="http://schemas.microsoft.com/office/drawing/2014/main" id="{A7B0DB50-6BDC-4F5A-A947-00264A99EEE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9148" t="5981" r="6860" b="16666"/>
        <a:stretch>
          <a:fillRect/>
        </a:stretch>
      </xdr:blipFill>
      <xdr:spPr bwMode="auto">
        <a:xfrm>
          <a:off x="161925" y="76200"/>
          <a:ext cx="361950" cy="6515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161925</xdr:colOff>
      <xdr:row>0</xdr:row>
      <xdr:rowOff>76200</xdr:rowOff>
    </xdr:from>
    <xdr:to>
      <xdr:col>0</xdr:col>
      <xdr:colOff>676275</xdr:colOff>
      <xdr:row>2</xdr:row>
      <xdr:rowOff>247650</xdr:rowOff>
    </xdr:to>
    <xdr:pic>
      <xdr:nvPicPr>
        <xdr:cNvPr id="2" name="Picture 26" descr="logo vertical color">
          <a:extLst>
            <a:ext uri="{FF2B5EF4-FFF2-40B4-BE49-F238E27FC236}">
              <a16:creationId xmlns:a16="http://schemas.microsoft.com/office/drawing/2014/main" id="{695E0941-82B6-48DE-B642-E0DD0D7946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9148" t="5981" r="6860" b="16666"/>
        <a:stretch>
          <a:fillRect/>
        </a:stretch>
      </xdr:blipFill>
      <xdr:spPr bwMode="auto">
        <a:xfrm>
          <a:off x="161925" y="76200"/>
          <a:ext cx="514350" cy="6515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161925</xdr:colOff>
      <xdr:row>0</xdr:row>
      <xdr:rowOff>76200</xdr:rowOff>
    </xdr:from>
    <xdr:to>
      <xdr:col>0</xdr:col>
      <xdr:colOff>676275</xdr:colOff>
      <xdr:row>2</xdr:row>
      <xdr:rowOff>247650</xdr:rowOff>
    </xdr:to>
    <xdr:pic>
      <xdr:nvPicPr>
        <xdr:cNvPr id="2" name="Picture 26" descr="logo vertical color">
          <a:extLst>
            <a:ext uri="{FF2B5EF4-FFF2-40B4-BE49-F238E27FC236}">
              <a16:creationId xmlns:a16="http://schemas.microsoft.com/office/drawing/2014/main" id="{19EC3E30-C83F-4D61-ACB7-DCD9D09D52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9148" t="5981" r="6860" b="16666"/>
        <a:stretch>
          <a:fillRect/>
        </a:stretch>
      </xdr:blipFill>
      <xdr:spPr bwMode="auto">
        <a:xfrm>
          <a:off x="161925" y="76200"/>
          <a:ext cx="514350" cy="6515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24"/>
  <sheetViews>
    <sheetView view="pageBreakPreview" topLeftCell="J1" zoomScaleNormal="55" zoomScaleSheetLayoutView="100" workbookViewId="0">
      <selection activeCell="U24" sqref="U9:Y24"/>
    </sheetView>
  </sheetViews>
  <sheetFormatPr defaultColWidth="11.42578125" defaultRowHeight="14.45"/>
  <cols>
    <col min="1" max="1" width="11.5703125" customWidth="1"/>
    <col min="2" max="2" width="16.28515625" customWidth="1"/>
    <col min="3" max="3" width="10.7109375" customWidth="1"/>
    <col min="4" max="4" width="46.140625" customWidth="1"/>
    <col min="5" max="5" width="46.7109375" customWidth="1"/>
    <col min="6" max="6" width="59.7109375" customWidth="1"/>
    <col min="7" max="7" width="72.7109375" customWidth="1"/>
    <col min="8" max="8" width="65.28515625" customWidth="1"/>
    <col min="9" max="9" width="19.7109375" customWidth="1"/>
    <col min="10" max="10" width="9.140625" customWidth="1"/>
    <col min="11" max="11" width="17.28515625" customWidth="1"/>
    <col min="12" max="12" width="7.28515625" customWidth="1"/>
    <col min="13" max="13" width="8.140625" bestFit="1" customWidth="1"/>
    <col min="14" max="19" width="8" bestFit="1" customWidth="1"/>
    <col min="20" max="21" width="8.140625" bestFit="1" customWidth="1"/>
    <col min="22" max="22" width="8" bestFit="1" customWidth="1"/>
    <col min="23" max="23" width="10.5703125" customWidth="1"/>
    <col min="24" max="24" width="8" bestFit="1" customWidth="1"/>
    <col min="25" max="25" width="13.7109375" customWidth="1"/>
    <col min="26" max="26" width="37.85546875" customWidth="1"/>
  </cols>
  <sheetData>
    <row r="1" spans="1:26" ht="23.25" customHeight="1">
      <c r="A1" s="61"/>
      <c r="B1" s="62" t="s">
        <v>0</v>
      </c>
      <c r="C1" s="62"/>
      <c r="D1" s="62"/>
      <c r="E1" s="62"/>
      <c r="F1" s="62"/>
      <c r="G1" s="62"/>
      <c r="H1" s="62"/>
      <c r="I1" s="62"/>
      <c r="J1" s="62"/>
      <c r="K1" s="62"/>
      <c r="L1" s="62"/>
      <c r="M1" s="62"/>
      <c r="N1" s="62"/>
      <c r="O1" s="62"/>
      <c r="P1" s="62"/>
      <c r="Q1" s="62"/>
      <c r="R1" s="62"/>
      <c r="S1" s="62"/>
      <c r="T1" s="62"/>
      <c r="U1" s="62"/>
      <c r="V1" s="62"/>
      <c r="W1" s="62"/>
      <c r="X1" s="62"/>
      <c r="Y1" s="62"/>
      <c r="Z1" s="4" t="s">
        <v>1</v>
      </c>
    </row>
    <row r="2" spans="1:26" ht="15" customHeight="1">
      <c r="A2" s="61"/>
      <c r="B2" s="62"/>
      <c r="C2" s="62"/>
      <c r="D2" s="62"/>
      <c r="E2" s="62"/>
      <c r="F2" s="62"/>
      <c r="G2" s="62"/>
      <c r="H2" s="62"/>
      <c r="I2" s="62"/>
      <c r="J2" s="62"/>
      <c r="K2" s="62"/>
      <c r="L2" s="62"/>
      <c r="M2" s="62"/>
      <c r="N2" s="62"/>
      <c r="O2" s="62"/>
      <c r="P2" s="62"/>
      <c r="Q2" s="62"/>
      <c r="R2" s="62"/>
      <c r="S2" s="62"/>
      <c r="T2" s="62"/>
      <c r="U2" s="62"/>
      <c r="V2" s="62"/>
      <c r="W2" s="62"/>
      <c r="X2" s="62"/>
      <c r="Y2" s="62"/>
      <c r="Z2" s="3" t="s">
        <v>2</v>
      </c>
    </row>
    <row r="3" spans="1:26" ht="22.5" customHeight="1">
      <c r="A3" s="61"/>
      <c r="B3" s="63" t="s">
        <v>3</v>
      </c>
      <c r="C3" s="64"/>
      <c r="D3" s="64"/>
      <c r="E3" s="64"/>
      <c r="F3" s="64"/>
      <c r="G3" s="64"/>
      <c r="H3" s="64"/>
      <c r="I3" s="64"/>
      <c r="J3" s="64"/>
      <c r="K3" s="64"/>
      <c r="L3" s="64"/>
      <c r="M3" s="64"/>
      <c r="N3" s="64"/>
      <c r="O3" s="64"/>
      <c r="P3" s="64"/>
      <c r="Q3" s="64"/>
      <c r="R3" s="64"/>
      <c r="S3" s="64"/>
      <c r="T3" s="64"/>
      <c r="U3" s="64"/>
      <c r="V3" s="64"/>
      <c r="W3" s="64"/>
      <c r="X3" s="64"/>
      <c r="Y3" s="64"/>
      <c r="Z3" s="2"/>
    </row>
    <row r="4" spans="1:26" ht="15" customHeight="1">
      <c r="A4" s="65" t="s">
        <v>4</v>
      </c>
      <c r="B4" s="65"/>
      <c r="C4" s="65"/>
      <c r="D4" s="66" t="s">
        <v>5</v>
      </c>
      <c r="E4" s="67"/>
      <c r="F4" s="67"/>
      <c r="G4" s="67"/>
      <c r="H4" s="67"/>
      <c r="I4" s="67"/>
      <c r="J4" s="67"/>
      <c r="K4" s="67"/>
      <c r="L4" s="67"/>
      <c r="M4" s="67"/>
      <c r="N4" s="67"/>
      <c r="O4" s="67"/>
      <c r="P4" s="67"/>
      <c r="Q4" s="67"/>
      <c r="R4" s="67"/>
      <c r="S4" s="67"/>
      <c r="T4" s="67"/>
      <c r="U4" s="67"/>
      <c r="V4" s="67"/>
      <c r="W4" s="67"/>
      <c r="X4" s="67"/>
      <c r="Y4" s="67"/>
      <c r="Z4" s="68"/>
    </row>
    <row r="5" spans="1:26" ht="15" customHeight="1" thickBot="1">
      <c r="A5" s="65"/>
      <c r="B5" s="65"/>
      <c r="C5" s="65"/>
      <c r="D5" s="69"/>
      <c r="E5" s="70"/>
      <c r="F5" s="70"/>
      <c r="G5" s="70"/>
      <c r="H5" s="70"/>
      <c r="I5" s="70"/>
      <c r="J5" s="70"/>
      <c r="K5" s="70"/>
      <c r="L5" s="70"/>
      <c r="M5" s="71"/>
      <c r="N5" s="71"/>
      <c r="O5" s="71"/>
      <c r="P5" s="71"/>
      <c r="Q5" s="71"/>
      <c r="R5" s="71"/>
      <c r="S5" s="71"/>
      <c r="T5" s="71"/>
      <c r="U5" s="71"/>
      <c r="V5" s="71"/>
      <c r="W5" s="71"/>
      <c r="X5" s="71"/>
      <c r="Y5" s="71"/>
      <c r="Z5" s="72"/>
    </row>
    <row r="6" spans="1:26" s="1" customFormat="1" ht="34.5" customHeight="1">
      <c r="A6" s="58" t="s">
        <v>6</v>
      </c>
      <c r="B6" s="57" t="s">
        <v>7</v>
      </c>
      <c r="C6" s="58" t="s">
        <v>8</v>
      </c>
      <c r="D6" s="60" t="s">
        <v>9</v>
      </c>
      <c r="E6" s="60" t="s">
        <v>10</v>
      </c>
      <c r="F6" s="60" t="s">
        <v>11</v>
      </c>
      <c r="G6" s="60" t="s">
        <v>12</v>
      </c>
      <c r="H6" s="60" t="s">
        <v>13</v>
      </c>
      <c r="I6" s="87" t="s">
        <v>14</v>
      </c>
      <c r="J6" s="57" t="s">
        <v>15</v>
      </c>
      <c r="K6" s="59" t="s">
        <v>16</v>
      </c>
      <c r="L6" s="75" t="s">
        <v>17</v>
      </c>
      <c r="M6" s="78" t="s">
        <v>18</v>
      </c>
      <c r="N6" s="79"/>
      <c r="O6" s="79"/>
      <c r="P6" s="79"/>
      <c r="Q6" s="79"/>
      <c r="R6" s="79"/>
      <c r="S6" s="79"/>
      <c r="T6" s="79"/>
      <c r="U6" s="79"/>
      <c r="V6" s="79"/>
      <c r="W6" s="79"/>
      <c r="X6" s="79"/>
      <c r="Y6" s="82" t="s">
        <v>19</v>
      </c>
      <c r="Z6" s="85" t="s">
        <v>20</v>
      </c>
    </row>
    <row r="7" spans="1:26" s="1" customFormat="1" ht="24.75" customHeight="1" thickBot="1">
      <c r="A7" s="73"/>
      <c r="B7" s="57"/>
      <c r="C7" s="73"/>
      <c r="D7" s="74"/>
      <c r="E7" s="74"/>
      <c r="F7" s="74"/>
      <c r="G7" s="74"/>
      <c r="H7" s="74"/>
      <c r="I7" s="87"/>
      <c r="J7" s="57"/>
      <c r="K7" s="60"/>
      <c r="L7" s="76"/>
      <c r="M7" s="80"/>
      <c r="N7" s="81"/>
      <c r="O7" s="81"/>
      <c r="P7" s="81"/>
      <c r="Q7" s="81"/>
      <c r="R7" s="81"/>
      <c r="S7" s="81"/>
      <c r="T7" s="81"/>
      <c r="U7" s="81"/>
      <c r="V7" s="81"/>
      <c r="W7" s="81"/>
      <c r="X7" s="81"/>
      <c r="Y7" s="83"/>
      <c r="Z7" s="85"/>
    </row>
    <row r="8" spans="1:26" s="1" customFormat="1" ht="49.5" customHeight="1" thickBot="1">
      <c r="A8" s="73"/>
      <c r="B8" s="58"/>
      <c r="C8" s="73"/>
      <c r="D8" s="74"/>
      <c r="E8" s="74"/>
      <c r="F8" s="74"/>
      <c r="G8" s="74"/>
      <c r="H8" s="74"/>
      <c r="I8" s="60"/>
      <c r="J8" s="58"/>
      <c r="K8" s="5" t="s">
        <v>21</v>
      </c>
      <c r="L8" s="77"/>
      <c r="M8" s="18" t="s">
        <v>22</v>
      </c>
      <c r="N8" s="19" t="s">
        <v>23</v>
      </c>
      <c r="O8" s="19" t="s">
        <v>24</v>
      </c>
      <c r="P8" s="20" t="s">
        <v>25</v>
      </c>
      <c r="Q8" s="22" t="s">
        <v>26</v>
      </c>
      <c r="R8" s="23" t="s">
        <v>27</v>
      </c>
      <c r="S8" s="21" t="s">
        <v>28</v>
      </c>
      <c r="T8" s="19" t="s">
        <v>29</v>
      </c>
      <c r="U8" s="20" t="s">
        <v>30</v>
      </c>
      <c r="V8" s="21" t="s">
        <v>31</v>
      </c>
      <c r="W8" s="19" t="s">
        <v>32</v>
      </c>
      <c r="X8" s="20" t="s">
        <v>33</v>
      </c>
      <c r="Y8" s="84"/>
      <c r="Z8" s="86"/>
    </row>
    <row r="9" spans="1:26" s="14" customFormat="1" ht="100.9" customHeight="1">
      <c r="A9" s="88" t="s">
        <v>34</v>
      </c>
      <c r="B9" s="90" t="s">
        <v>35</v>
      </c>
      <c r="C9" s="88" t="s">
        <v>36</v>
      </c>
      <c r="D9" s="93" t="s">
        <v>37</v>
      </c>
      <c r="E9" s="96" t="s">
        <v>38</v>
      </c>
      <c r="F9" s="102" t="s">
        <v>39</v>
      </c>
      <c r="G9" s="110" t="s">
        <v>40</v>
      </c>
      <c r="H9" s="112" t="s">
        <v>41</v>
      </c>
      <c r="I9" s="93" t="s">
        <v>42</v>
      </c>
      <c r="J9" s="107">
        <v>0.2</v>
      </c>
      <c r="K9" s="11" t="s">
        <v>43</v>
      </c>
      <c r="L9" s="104">
        <f>SUM(M10:X10)/12</f>
        <v>0.66666666666666663</v>
      </c>
      <c r="M9" s="37">
        <v>1</v>
      </c>
      <c r="N9" s="38">
        <v>1</v>
      </c>
      <c r="O9" s="38">
        <v>1</v>
      </c>
      <c r="P9" s="39">
        <v>1</v>
      </c>
      <c r="Q9" s="40">
        <v>1</v>
      </c>
      <c r="R9" s="41">
        <v>1</v>
      </c>
      <c r="S9" s="37">
        <v>1</v>
      </c>
      <c r="T9" s="38">
        <v>1</v>
      </c>
      <c r="U9" s="39">
        <v>1</v>
      </c>
      <c r="V9" s="37">
        <v>1</v>
      </c>
      <c r="W9" s="38">
        <v>1</v>
      </c>
      <c r="X9" s="39">
        <v>1</v>
      </c>
      <c r="Y9" s="158">
        <f>SUM(M9:X9)</f>
        <v>12</v>
      </c>
      <c r="Z9" s="101"/>
    </row>
    <row r="10" spans="1:26" s="14" customFormat="1" ht="100.9" customHeight="1">
      <c r="A10" s="89"/>
      <c r="B10" s="91"/>
      <c r="C10" s="92"/>
      <c r="D10" s="94"/>
      <c r="E10" s="97"/>
      <c r="F10" s="103"/>
      <c r="G10" s="111"/>
      <c r="H10" s="113"/>
      <c r="I10" s="95"/>
      <c r="J10" s="108"/>
      <c r="K10" s="11" t="s">
        <v>44</v>
      </c>
      <c r="L10" s="105"/>
      <c r="M10" s="24">
        <v>1</v>
      </c>
      <c r="N10" s="25">
        <v>1</v>
      </c>
      <c r="O10" s="25">
        <v>1</v>
      </c>
      <c r="P10" s="26">
        <v>1</v>
      </c>
      <c r="Q10" s="42">
        <v>1</v>
      </c>
      <c r="R10" s="43">
        <v>1</v>
      </c>
      <c r="S10" s="24">
        <v>1</v>
      </c>
      <c r="T10" s="25">
        <v>1</v>
      </c>
      <c r="U10" s="26"/>
      <c r="V10" s="24"/>
      <c r="W10" s="25"/>
      <c r="X10" s="26"/>
      <c r="Y10" s="153">
        <f>SUM(M10:X10)</f>
        <v>8</v>
      </c>
      <c r="Z10" s="101"/>
    </row>
    <row r="11" spans="1:26" s="14" customFormat="1" ht="41.45" customHeight="1">
      <c r="A11" s="89"/>
      <c r="B11" s="91"/>
      <c r="C11" s="92"/>
      <c r="D11" s="94"/>
      <c r="E11" s="96" t="s">
        <v>45</v>
      </c>
      <c r="F11" s="98" t="s">
        <v>46</v>
      </c>
      <c r="G11" s="98" t="s">
        <v>47</v>
      </c>
      <c r="H11" s="98" t="s">
        <v>48</v>
      </c>
      <c r="I11" s="93" t="s">
        <v>49</v>
      </c>
      <c r="J11" s="107">
        <v>0.2</v>
      </c>
      <c r="K11" s="11" t="s">
        <v>43</v>
      </c>
      <c r="L11" s="104">
        <f>SUM(M12:X12)/4</f>
        <v>0.5</v>
      </c>
      <c r="M11" s="37"/>
      <c r="N11" s="38"/>
      <c r="O11" s="38"/>
      <c r="P11" s="39">
        <v>1</v>
      </c>
      <c r="Q11" s="40"/>
      <c r="R11" s="41">
        <v>1</v>
      </c>
      <c r="S11" s="37"/>
      <c r="T11" s="38"/>
      <c r="U11" s="39">
        <v>1</v>
      </c>
      <c r="V11" s="37"/>
      <c r="W11" s="38"/>
      <c r="X11" s="39">
        <v>1</v>
      </c>
      <c r="Y11" s="159">
        <f t="shared" ref="Y11:Y20" si="0">SUM(M11:X11)</f>
        <v>4</v>
      </c>
      <c r="Z11" s="106"/>
    </row>
    <row r="12" spans="1:26" s="14" customFormat="1" ht="41.45" customHeight="1">
      <c r="A12" s="89"/>
      <c r="B12" s="91"/>
      <c r="C12" s="92"/>
      <c r="D12" s="94"/>
      <c r="E12" s="97"/>
      <c r="F12" s="100"/>
      <c r="G12" s="100"/>
      <c r="H12" s="100"/>
      <c r="I12" s="95"/>
      <c r="J12" s="108"/>
      <c r="K12" s="11" t="s">
        <v>44</v>
      </c>
      <c r="L12" s="105"/>
      <c r="M12" s="24"/>
      <c r="N12" s="25"/>
      <c r="O12" s="25"/>
      <c r="P12" s="26">
        <v>1</v>
      </c>
      <c r="Q12" s="42"/>
      <c r="R12" s="43">
        <v>1</v>
      </c>
      <c r="S12" s="24"/>
      <c r="T12" s="25"/>
      <c r="U12" s="26"/>
      <c r="V12" s="24"/>
      <c r="W12" s="25"/>
      <c r="X12" s="26"/>
      <c r="Y12" s="153">
        <f t="shared" si="0"/>
        <v>2</v>
      </c>
      <c r="Z12" s="106"/>
    </row>
    <row r="13" spans="1:26" s="14" customFormat="1" ht="45.6" customHeight="1">
      <c r="A13" s="89"/>
      <c r="B13" s="91"/>
      <c r="C13" s="92"/>
      <c r="D13" s="94"/>
      <c r="E13" s="96" t="s">
        <v>50</v>
      </c>
      <c r="F13" s="98" t="s">
        <v>51</v>
      </c>
      <c r="G13" s="98" t="s">
        <v>52</v>
      </c>
      <c r="H13" s="98" t="s">
        <v>53</v>
      </c>
      <c r="I13" s="93" t="s">
        <v>42</v>
      </c>
      <c r="J13" s="107">
        <v>0.1</v>
      </c>
      <c r="K13" s="11" t="s">
        <v>43</v>
      </c>
      <c r="L13" s="104">
        <f>SUM(M14:X14)/2</f>
        <v>0.5</v>
      </c>
      <c r="M13" s="37"/>
      <c r="N13" s="38"/>
      <c r="O13" s="38"/>
      <c r="P13" s="39"/>
      <c r="Q13" s="40">
        <v>1</v>
      </c>
      <c r="R13" s="41"/>
      <c r="S13" s="37"/>
      <c r="T13" s="38"/>
      <c r="U13" s="39"/>
      <c r="V13" s="37">
        <v>1</v>
      </c>
      <c r="W13" s="38"/>
      <c r="X13" s="39"/>
      <c r="Y13" s="159">
        <f t="shared" si="0"/>
        <v>2</v>
      </c>
      <c r="Z13" s="106"/>
    </row>
    <row r="14" spans="1:26" s="14" customFormat="1" ht="45.6" customHeight="1">
      <c r="A14" s="89"/>
      <c r="B14" s="91"/>
      <c r="C14" s="92"/>
      <c r="D14" s="94"/>
      <c r="E14" s="97"/>
      <c r="F14" s="100"/>
      <c r="G14" s="100"/>
      <c r="H14" s="100"/>
      <c r="I14" s="95"/>
      <c r="J14" s="108"/>
      <c r="K14" s="11" t="s">
        <v>44</v>
      </c>
      <c r="L14" s="105"/>
      <c r="M14" s="24"/>
      <c r="N14" s="25"/>
      <c r="O14" s="25"/>
      <c r="P14" s="26"/>
      <c r="Q14" s="42">
        <v>1</v>
      </c>
      <c r="R14" s="43"/>
      <c r="S14" s="24"/>
      <c r="T14" s="25"/>
      <c r="U14" s="26"/>
      <c r="V14" s="24"/>
      <c r="W14" s="25"/>
      <c r="X14" s="26"/>
      <c r="Y14" s="153">
        <f t="shared" si="0"/>
        <v>1</v>
      </c>
      <c r="Z14" s="106"/>
    </row>
    <row r="15" spans="1:26" s="14" customFormat="1" ht="45.6" customHeight="1">
      <c r="A15" s="89"/>
      <c r="B15" s="91"/>
      <c r="C15" s="92"/>
      <c r="D15" s="94"/>
      <c r="E15" s="96" t="s">
        <v>54</v>
      </c>
      <c r="F15" s="98" t="s">
        <v>55</v>
      </c>
      <c r="G15" s="98" t="s">
        <v>56</v>
      </c>
      <c r="H15" s="98" t="s">
        <v>57</v>
      </c>
      <c r="I15" s="93" t="s">
        <v>42</v>
      </c>
      <c r="J15" s="107">
        <v>0.1</v>
      </c>
      <c r="K15" s="11" t="s">
        <v>43</v>
      </c>
      <c r="L15" s="104">
        <f>SUM(M16:X16)/2</f>
        <v>0.5</v>
      </c>
      <c r="M15" s="37"/>
      <c r="N15" s="38"/>
      <c r="O15" s="38"/>
      <c r="P15" s="39"/>
      <c r="Q15" s="40">
        <v>1</v>
      </c>
      <c r="R15" s="41"/>
      <c r="S15" s="37"/>
      <c r="T15" s="38"/>
      <c r="U15" s="39"/>
      <c r="V15" s="37">
        <v>1</v>
      </c>
      <c r="W15" s="38"/>
      <c r="X15" s="39"/>
      <c r="Y15" s="159">
        <f t="shared" si="0"/>
        <v>2</v>
      </c>
      <c r="Z15" s="17"/>
    </row>
    <row r="16" spans="1:26" s="14" customFormat="1" ht="45.6" customHeight="1">
      <c r="A16" s="89"/>
      <c r="B16" s="91"/>
      <c r="C16" s="92"/>
      <c r="D16" s="95"/>
      <c r="E16" s="97"/>
      <c r="F16" s="100"/>
      <c r="G16" s="100"/>
      <c r="H16" s="100"/>
      <c r="I16" s="95"/>
      <c r="J16" s="108"/>
      <c r="K16" s="11" t="s">
        <v>44</v>
      </c>
      <c r="L16" s="105"/>
      <c r="M16" s="24"/>
      <c r="N16" s="25"/>
      <c r="O16" s="25"/>
      <c r="P16" s="26"/>
      <c r="Q16" s="42">
        <v>1</v>
      </c>
      <c r="R16" s="43"/>
      <c r="S16" s="24"/>
      <c r="T16" s="25"/>
      <c r="U16" s="26"/>
      <c r="V16" s="24"/>
      <c r="W16" s="25"/>
      <c r="X16" s="26"/>
      <c r="Y16" s="153">
        <f t="shared" si="0"/>
        <v>1</v>
      </c>
      <c r="Z16" s="17"/>
    </row>
    <row r="17" spans="1:26" s="14" customFormat="1" ht="56.45" customHeight="1">
      <c r="A17" s="89"/>
      <c r="B17" s="91"/>
      <c r="C17" s="92"/>
      <c r="D17" s="98" t="s">
        <v>58</v>
      </c>
      <c r="E17" s="96" t="s">
        <v>59</v>
      </c>
      <c r="F17" s="109" t="s">
        <v>60</v>
      </c>
      <c r="G17" s="109" t="s">
        <v>61</v>
      </c>
      <c r="H17" s="109" t="s">
        <v>62</v>
      </c>
      <c r="I17" s="93" t="s">
        <v>42</v>
      </c>
      <c r="J17" s="107">
        <v>0.2</v>
      </c>
      <c r="K17" s="11" t="s">
        <v>43</v>
      </c>
      <c r="L17" s="104">
        <f>SUM(M18:X18)/2</f>
        <v>0.5</v>
      </c>
      <c r="M17" s="37"/>
      <c r="N17" s="38"/>
      <c r="O17" s="38"/>
      <c r="P17" s="39"/>
      <c r="Q17" s="40"/>
      <c r="R17" s="41">
        <v>1</v>
      </c>
      <c r="S17" s="37"/>
      <c r="T17" s="38"/>
      <c r="U17" s="39"/>
      <c r="V17" s="37"/>
      <c r="W17" s="38">
        <v>1</v>
      </c>
      <c r="X17" s="39"/>
      <c r="Y17" s="159">
        <f t="shared" si="0"/>
        <v>2</v>
      </c>
      <c r="Z17" s="106"/>
    </row>
    <row r="18" spans="1:26" s="15" customFormat="1" ht="56.45" customHeight="1">
      <c r="A18" s="89"/>
      <c r="B18" s="91"/>
      <c r="C18" s="92"/>
      <c r="D18" s="99"/>
      <c r="E18" s="97"/>
      <c r="F18" s="109"/>
      <c r="G18" s="109"/>
      <c r="H18" s="109"/>
      <c r="I18" s="95"/>
      <c r="J18" s="108"/>
      <c r="K18" s="11" t="s">
        <v>44</v>
      </c>
      <c r="L18" s="105"/>
      <c r="M18" s="24"/>
      <c r="N18" s="25"/>
      <c r="O18" s="25"/>
      <c r="P18" s="26"/>
      <c r="Q18" s="42"/>
      <c r="R18" s="43">
        <v>1</v>
      </c>
      <c r="S18" s="24"/>
      <c r="T18" s="25"/>
      <c r="U18" s="26"/>
      <c r="V18" s="24"/>
      <c r="W18" s="25"/>
      <c r="X18" s="26"/>
      <c r="Y18" s="153">
        <f t="shared" si="0"/>
        <v>1</v>
      </c>
      <c r="Z18" s="106"/>
    </row>
    <row r="19" spans="1:26" s="15" customFormat="1" ht="31.9" customHeight="1">
      <c r="A19" s="89"/>
      <c r="B19" s="91"/>
      <c r="C19" s="92"/>
      <c r="D19" s="99"/>
      <c r="E19" s="96" t="s">
        <v>63</v>
      </c>
      <c r="F19" s="109" t="s">
        <v>64</v>
      </c>
      <c r="G19" s="109" t="s">
        <v>65</v>
      </c>
      <c r="H19" s="109" t="s">
        <v>66</v>
      </c>
      <c r="I19" s="93" t="s">
        <v>42</v>
      </c>
      <c r="J19" s="107">
        <v>0.1</v>
      </c>
      <c r="K19" s="11" t="s">
        <v>43</v>
      </c>
      <c r="L19" s="104">
        <f>SUM(M20:X20)/1</f>
        <v>1</v>
      </c>
      <c r="M19" s="37"/>
      <c r="N19" s="38"/>
      <c r="O19" s="38"/>
      <c r="P19" s="39"/>
      <c r="Q19" s="40"/>
      <c r="R19" s="41"/>
      <c r="S19" s="37"/>
      <c r="T19" s="38">
        <v>1</v>
      </c>
      <c r="U19" s="39"/>
      <c r="V19" s="37"/>
      <c r="W19" s="38"/>
      <c r="X19" s="39"/>
      <c r="Y19" s="159">
        <f t="shared" si="0"/>
        <v>1</v>
      </c>
      <c r="Z19" s="106"/>
    </row>
    <row r="20" spans="1:26" s="15" customFormat="1" ht="31.9" customHeight="1">
      <c r="A20" s="89"/>
      <c r="B20" s="91"/>
      <c r="C20" s="92"/>
      <c r="D20" s="100"/>
      <c r="E20" s="97"/>
      <c r="F20" s="109"/>
      <c r="G20" s="109"/>
      <c r="H20" s="109"/>
      <c r="I20" s="95"/>
      <c r="J20" s="108"/>
      <c r="K20" s="11" t="s">
        <v>44</v>
      </c>
      <c r="L20" s="105"/>
      <c r="M20" s="24"/>
      <c r="N20" s="25"/>
      <c r="O20" s="25"/>
      <c r="P20" s="26"/>
      <c r="Q20" s="42"/>
      <c r="R20" s="43"/>
      <c r="S20" s="24"/>
      <c r="T20" s="25">
        <v>1</v>
      </c>
      <c r="U20" s="26"/>
      <c r="V20" s="24"/>
      <c r="W20" s="25"/>
      <c r="X20" s="26"/>
      <c r="Y20" s="153">
        <f t="shared" si="0"/>
        <v>1</v>
      </c>
      <c r="Z20" s="106"/>
    </row>
    <row r="21" spans="1:26" s="15" customFormat="1" ht="31.9" customHeight="1">
      <c r="A21" s="89"/>
      <c r="B21" s="91"/>
      <c r="C21" s="92"/>
      <c r="D21" s="98" t="s">
        <v>67</v>
      </c>
      <c r="E21" s="96" t="s">
        <v>68</v>
      </c>
      <c r="F21" s="109" t="s">
        <v>69</v>
      </c>
      <c r="G21" s="109" t="s">
        <v>70</v>
      </c>
      <c r="H21" s="109" t="s">
        <v>71</v>
      </c>
      <c r="I21" s="93" t="s">
        <v>42</v>
      </c>
      <c r="J21" s="107">
        <v>0.1</v>
      </c>
      <c r="K21" s="11" t="s">
        <v>43</v>
      </c>
      <c r="L21" s="104">
        <f>SUM(M22:X22)/1</f>
        <v>1</v>
      </c>
      <c r="M21" s="24"/>
      <c r="N21" s="25"/>
      <c r="O21" s="25"/>
      <c r="P21" s="26"/>
      <c r="Q21" s="42"/>
      <c r="R21" s="43"/>
      <c r="S21" s="24"/>
      <c r="T21" s="38">
        <v>1</v>
      </c>
      <c r="U21" s="39"/>
      <c r="V21" s="24"/>
      <c r="W21" s="38"/>
      <c r="X21" s="39"/>
      <c r="Y21" s="153">
        <f t="shared" ref="Y21:Y22" si="1">SUM(M21:X21)</f>
        <v>1</v>
      </c>
      <c r="Z21" s="17"/>
    </row>
    <row r="22" spans="1:26" s="15" customFormat="1" ht="31.9" customHeight="1">
      <c r="A22" s="89"/>
      <c r="B22" s="91"/>
      <c r="C22" s="92"/>
      <c r="D22" s="99"/>
      <c r="E22" s="97"/>
      <c r="F22" s="109"/>
      <c r="G22" s="109"/>
      <c r="H22" s="109"/>
      <c r="I22" s="95"/>
      <c r="J22" s="108"/>
      <c r="K22" s="11" t="s">
        <v>44</v>
      </c>
      <c r="L22" s="105"/>
      <c r="M22" s="24"/>
      <c r="N22" s="25"/>
      <c r="O22" s="25"/>
      <c r="P22" s="26"/>
      <c r="Q22" s="42"/>
      <c r="R22" s="43"/>
      <c r="S22" s="24"/>
      <c r="T22" s="25">
        <v>1</v>
      </c>
      <c r="U22" s="26"/>
      <c r="V22" s="24"/>
      <c r="W22" s="25"/>
      <c r="X22" s="26"/>
      <c r="Y22" s="153">
        <f t="shared" si="1"/>
        <v>1</v>
      </c>
      <c r="Z22" s="17"/>
    </row>
    <row r="23" spans="1:26" ht="15">
      <c r="A23" s="114" t="s">
        <v>72</v>
      </c>
      <c r="B23" s="115"/>
      <c r="C23" s="115"/>
      <c r="D23" s="115"/>
      <c r="E23" s="115"/>
      <c r="F23" s="115"/>
      <c r="G23" s="115"/>
      <c r="H23" s="115"/>
      <c r="I23" s="115"/>
      <c r="J23" s="116">
        <f>SUM(J9:J22)</f>
        <v>1</v>
      </c>
      <c r="K23" s="12" t="s">
        <v>43</v>
      </c>
      <c r="L23" s="118">
        <f>AVERAGE(L9:L22)</f>
        <v>0.66666666666666663</v>
      </c>
      <c r="M23" s="44">
        <f>SUM(M9,M11,M13,M15,M17,M19,M21)</f>
        <v>1</v>
      </c>
      <c r="N23" s="45">
        <f t="shared" ref="N23:Y23" si="2">SUM(N9,N11,N13,N15,N17,N19,N21)</f>
        <v>1</v>
      </c>
      <c r="O23" s="45">
        <f t="shared" si="2"/>
        <v>1</v>
      </c>
      <c r="P23" s="46">
        <f t="shared" si="2"/>
        <v>2</v>
      </c>
      <c r="Q23" s="47">
        <f t="shared" si="2"/>
        <v>3</v>
      </c>
      <c r="R23" s="48">
        <f t="shared" si="2"/>
        <v>3</v>
      </c>
      <c r="S23" s="44">
        <f t="shared" si="2"/>
        <v>1</v>
      </c>
      <c r="T23" s="45">
        <f t="shared" si="2"/>
        <v>3</v>
      </c>
      <c r="U23" s="46">
        <f t="shared" si="2"/>
        <v>2</v>
      </c>
      <c r="V23" s="44">
        <f t="shared" si="2"/>
        <v>3</v>
      </c>
      <c r="W23" s="45">
        <f t="shared" si="2"/>
        <v>2</v>
      </c>
      <c r="X23" s="46">
        <f t="shared" si="2"/>
        <v>2</v>
      </c>
      <c r="Y23" s="160">
        <f t="shared" si="2"/>
        <v>24</v>
      </c>
      <c r="Z23" s="120"/>
    </row>
    <row r="24" spans="1:26" ht="15" thickBot="1">
      <c r="A24" s="121" t="s">
        <v>73</v>
      </c>
      <c r="B24" s="121"/>
      <c r="C24" s="121"/>
      <c r="D24" s="121"/>
      <c r="E24" s="121"/>
      <c r="F24" s="121"/>
      <c r="G24" s="121"/>
      <c r="H24" s="121"/>
      <c r="I24" s="121"/>
      <c r="J24" s="117"/>
      <c r="K24" s="13" t="s">
        <v>44</v>
      </c>
      <c r="L24" s="119"/>
      <c r="M24" s="34">
        <f>SUM(M10,M12,M14,M16,M18,M20,M22)</f>
        <v>1</v>
      </c>
      <c r="N24" s="35">
        <f t="shared" ref="N24:Y24" si="3">SUM(N10,N12,N14,N16,N18,N20,N22)</f>
        <v>1</v>
      </c>
      <c r="O24" s="35">
        <f t="shared" si="3"/>
        <v>1</v>
      </c>
      <c r="P24" s="36">
        <f t="shared" si="3"/>
        <v>2</v>
      </c>
      <c r="Q24" s="49">
        <f t="shared" si="3"/>
        <v>3</v>
      </c>
      <c r="R24" s="50">
        <f t="shared" si="3"/>
        <v>3</v>
      </c>
      <c r="S24" s="34">
        <f t="shared" si="3"/>
        <v>1</v>
      </c>
      <c r="T24" s="35">
        <f t="shared" si="3"/>
        <v>3</v>
      </c>
      <c r="U24" s="36">
        <f t="shared" si="3"/>
        <v>0</v>
      </c>
      <c r="V24" s="34">
        <f t="shared" si="3"/>
        <v>0</v>
      </c>
      <c r="W24" s="35">
        <f t="shared" si="3"/>
        <v>0</v>
      </c>
      <c r="X24" s="36">
        <f t="shared" si="3"/>
        <v>0</v>
      </c>
      <c r="Y24" s="155">
        <f t="shared" si="3"/>
        <v>15</v>
      </c>
      <c r="Z24" s="120"/>
    </row>
  </sheetData>
  <mergeCells count="85">
    <mergeCell ref="J23:J24"/>
    <mergeCell ref="L23:L24"/>
    <mergeCell ref="Z23:Z24"/>
    <mergeCell ref="A24:I24"/>
    <mergeCell ref="L21:L22"/>
    <mergeCell ref="E19:E20"/>
    <mergeCell ref="A23:I23"/>
    <mergeCell ref="F19:F20"/>
    <mergeCell ref="G19:G20"/>
    <mergeCell ref="H19:H20"/>
    <mergeCell ref="I19:I20"/>
    <mergeCell ref="J19:J20"/>
    <mergeCell ref="L19:L20"/>
    <mergeCell ref="Z19:Z20"/>
    <mergeCell ref="F21:F22"/>
    <mergeCell ref="G21:G22"/>
    <mergeCell ref="H21:H22"/>
    <mergeCell ref="I21:I22"/>
    <mergeCell ref="J21:J22"/>
    <mergeCell ref="F17:F18"/>
    <mergeCell ref="G17:G18"/>
    <mergeCell ref="H17:H18"/>
    <mergeCell ref="H15:H16"/>
    <mergeCell ref="J9:J10"/>
    <mergeCell ref="G9:G10"/>
    <mergeCell ref="H9:H10"/>
    <mergeCell ref="I9:I10"/>
    <mergeCell ref="J13:J14"/>
    <mergeCell ref="L13:L14"/>
    <mergeCell ref="Z13:Z14"/>
    <mergeCell ref="Z17:Z18"/>
    <mergeCell ref="I11:I12"/>
    <mergeCell ref="J11:J12"/>
    <mergeCell ref="L15:L16"/>
    <mergeCell ref="I17:I18"/>
    <mergeCell ref="J17:J18"/>
    <mergeCell ref="L17:L18"/>
    <mergeCell ref="I15:I16"/>
    <mergeCell ref="J15:J16"/>
    <mergeCell ref="E13:E14"/>
    <mergeCell ref="F13:F14"/>
    <mergeCell ref="G13:G14"/>
    <mergeCell ref="H13:H14"/>
    <mergeCell ref="I13:I14"/>
    <mergeCell ref="E11:E12"/>
    <mergeCell ref="F11:F12"/>
    <mergeCell ref="G11:G12"/>
    <mergeCell ref="H11:H12"/>
    <mergeCell ref="Z9:Z10"/>
    <mergeCell ref="F9:F10"/>
    <mergeCell ref="L9:L10"/>
    <mergeCell ref="L11:L12"/>
    <mergeCell ref="Z11:Z12"/>
    <mergeCell ref="F6:F8"/>
    <mergeCell ref="G6:G8"/>
    <mergeCell ref="H6:H8"/>
    <mergeCell ref="I6:I8"/>
    <mergeCell ref="A9:A22"/>
    <mergeCell ref="B9:B22"/>
    <mergeCell ref="C9:C22"/>
    <mergeCell ref="D9:D16"/>
    <mergeCell ref="E9:E10"/>
    <mergeCell ref="E15:E16"/>
    <mergeCell ref="D21:D22"/>
    <mergeCell ref="E21:E22"/>
    <mergeCell ref="D17:D20"/>
    <mergeCell ref="E17:E18"/>
    <mergeCell ref="F15:F16"/>
    <mergeCell ref="G15:G16"/>
    <mergeCell ref="J6:J8"/>
    <mergeCell ref="K6:K7"/>
    <mergeCell ref="A1:A3"/>
    <mergeCell ref="B1:Y2"/>
    <mergeCell ref="B3:Y3"/>
    <mergeCell ref="A4:C5"/>
    <mergeCell ref="D4:Z5"/>
    <mergeCell ref="A6:A8"/>
    <mergeCell ref="B6:B8"/>
    <mergeCell ref="C6:C8"/>
    <mergeCell ref="D6:D8"/>
    <mergeCell ref="E6:E8"/>
    <mergeCell ref="L6:L8"/>
    <mergeCell ref="M6:X7"/>
    <mergeCell ref="Y6:Y8"/>
    <mergeCell ref="Z6:Z8"/>
  </mergeCells>
  <pageMargins left="0.7" right="0.7" top="0.75" bottom="0.75" header="0.3" footer="0.3"/>
  <pageSetup scale="16"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32"/>
  <sheetViews>
    <sheetView view="pageBreakPreview" topLeftCell="H1" zoomScaleNormal="55" zoomScaleSheetLayoutView="100" workbookViewId="0">
      <selection activeCell="W35" sqref="W35"/>
    </sheetView>
  </sheetViews>
  <sheetFormatPr defaultColWidth="11.42578125" defaultRowHeight="14.45"/>
  <cols>
    <col min="1" max="3" width="9.5703125" customWidth="1"/>
    <col min="4" max="4" width="42.28515625" customWidth="1"/>
    <col min="5" max="5" width="59" customWidth="1"/>
    <col min="6" max="6" width="55.42578125" customWidth="1"/>
    <col min="7" max="7" width="56.28515625" customWidth="1"/>
    <col min="8" max="8" width="64.28515625" customWidth="1"/>
    <col min="9" max="9" width="22.28515625" customWidth="1"/>
    <col min="10" max="10" width="9.140625" customWidth="1"/>
    <col min="11" max="11" width="15.140625" customWidth="1"/>
    <col min="12" max="12" width="7.28515625" customWidth="1"/>
    <col min="13" max="13" width="8.140625" bestFit="1" customWidth="1"/>
    <col min="14" max="19" width="8" bestFit="1" customWidth="1"/>
    <col min="20" max="21" width="8.140625" bestFit="1" customWidth="1"/>
    <col min="22" max="22" width="8" bestFit="1" customWidth="1"/>
    <col min="23" max="23" width="10.5703125" customWidth="1"/>
    <col min="24" max="24" width="8" bestFit="1" customWidth="1"/>
    <col min="25" max="25" width="13.7109375" customWidth="1"/>
    <col min="26" max="26" width="24.42578125" customWidth="1"/>
  </cols>
  <sheetData>
    <row r="1" spans="1:26" ht="23.25" customHeight="1">
      <c r="A1" s="61"/>
      <c r="B1" s="130" t="s">
        <v>0</v>
      </c>
      <c r="C1" s="131"/>
      <c r="D1" s="131"/>
      <c r="E1" s="131"/>
      <c r="F1" s="131"/>
      <c r="G1" s="131"/>
      <c r="H1" s="131"/>
      <c r="I1" s="131"/>
      <c r="J1" s="131"/>
      <c r="K1" s="131"/>
      <c r="L1" s="131"/>
      <c r="M1" s="131"/>
      <c r="N1" s="131"/>
      <c r="O1" s="131"/>
      <c r="P1" s="131"/>
      <c r="Q1" s="131"/>
      <c r="R1" s="131"/>
      <c r="S1" s="131"/>
      <c r="T1" s="131"/>
      <c r="U1" s="131"/>
      <c r="V1" s="131"/>
      <c r="W1" s="131"/>
      <c r="X1" s="131"/>
      <c r="Y1" s="132"/>
      <c r="Z1" s="4" t="s">
        <v>1</v>
      </c>
    </row>
    <row r="2" spans="1:26" ht="15" customHeight="1">
      <c r="A2" s="61"/>
      <c r="B2" s="133"/>
      <c r="C2" s="134"/>
      <c r="D2" s="134"/>
      <c r="E2" s="134"/>
      <c r="F2" s="134"/>
      <c r="G2" s="134"/>
      <c r="H2" s="134"/>
      <c r="I2" s="134"/>
      <c r="J2" s="134"/>
      <c r="K2" s="134"/>
      <c r="L2" s="134"/>
      <c r="M2" s="134"/>
      <c r="N2" s="134"/>
      <c r="O2" s="134"/>
      <c r="P2" s="134"/>
      <c r="Q2" s="134"/>
      <c r="R2" s="134"/>
      <c r="S2" s="134"/>
      <c r="T2" s="134"/>
      <c r="U2" s="134"/>
      <c r="V2" s="134"/>
      <c r="W2" s="134"/>
      <c r="X2" s="134"/>
      <c r="Y2" s="135"/>
      <c r="Z2" s="3" t="s">
        <v>2</v>
      </c>
    </row>
    <row r="3" spans="1:26" ht="22.5" customHeight="1">
      <c r="A3" s="61"/>
      <c r="B3" s="136" t="s">
        <v>3</v>
      </c>
      <c r="C3" s="137"/>
      <c r="D3" s="137"/>
      <c r="E3" s="137"/>
      <c r="F3" s="137"/>
      <c r="G3" s="137"/>
      <c r="H3" s="137"/>
      <c r="I3" s="137"/>
      <c r="J3" s="137"/>
      <c r="K3" s="137"/>
      <c r="L3" s="137"/>
      <c r="M3" s="137"/>
      <c r="N3" s="137"/>
      <c r="O3" s="137"/>
      <c r="P3" s="137"/>
      <c r="Q3" s="137"/>
      <c r="R3" s="137"/>
      <c r="S3" s="137"/>
      <c r="T3" s="137"/>
      <c r="U3" s="137"/>
      <c r="V3" s="137"/>
      <c r="W3" s="137"/>
      <c r="X3" s="137"/>
      <c r="Y3" s="138"/>
      <c r="Z3" s="2"/>
    </row>
    <row r="4" spans="1:26" ht="15" customHeight="1">
      <c r="A4" s="65" t="s">
        <v>4</v>
      </c>
      <c r="B4" s="65"/>
      <c r="C4" s="65"/>
      <c r="D4" s="66" t="s">
        <v>74</v>
      </c>
      <c r="E4" s="67"/>
      <c r="F4" s="67"/>
      <c r="G4" s="67"/>
      <c r="H4" s="67"/>
      <c r="I4" s="67"/>
      <c r="J4" s="67"/>
      <c r="K4" s="67"/>
      <c r="L4" s="67"/>
      <c r="M4" s="67"/>
      <c r="N4" s="67"/>
      <c r="O4" s="67"/>
      <c r="P4" s="67"/>
      <c r="Q4" s="67"/>
      <c r="R4" s="67"/>
      <c r="S4" s="67"/>
      <c r="T4" s="67"/>
      <c r="U4" s="67"/>
      <c r="V4" s="67"/>
      <c r="W4" s="67"/>
      <c r="X4" s="67"/>
      <c r="Y4" s="67"/>
      <c r="Z4" s="68"/>
    </row>
    <row r="5" spans="1:26" ht="15" customHeight="1" thickBot="1">
      <c r="A5" s="65"/>
      <c r="B5" s="65"/>
      <c r="C5" s="65"/>
      <c r="D5" s="69"/>
      <c r="E5" s="70"/>
      <c r="F5" s="70"/>
      <c r="G5" s="70"/>
      <c r="H5" s="70"/>
      <c r="I5" s="70"/>
      <c r="J5" s="70"/>
      <c r="K5" s="70"/>
      <c r="L5" s="70"/>
      <c r="M5" s="71"/>
      <c r="N5" s="71"/>
      <c r="O5" s="71"/>
      <c r="P5" s="71"/>
      <c r="Q5" s="71"/>
      <c r="R5" s="71"/>
      <c r="S5" s="71"/>
      <c r="T5" s="71"/>
      <c r="U5" s="71"/>
      <c r="V5" s="71"/>
      <c r="W5" s="71"/>
      <c r="X5" s="71"/>
      <c r="Y5" s="71"/>
      <c r="Z5" s="72"/>
    </row>
    <row r="6" spans="1:26" s="1" customFormat="1" ht="27.6" customHeight="1">
      <c r="A6" s="58" t="s">
        <v>6</v>
      </c>
      <c r="B6" s="57" t="s">
        <v>7</v>
      </c>
      <c r="C6" s="58" t="s">
        <v>8</v>
      </c>
      <c r="D6" s="60" t="s">
        <v>9</v>
      </c>
      <c r="E6" s="60" t="s">
        <v>10</v>
      </c>
      <c r="F6" s="60" t="s">
        <v>11</v>
      </c>
      <c r="G6" s="60" t="s">
        <v>12</v>
      </c>
      <c r="H6" s="60" t="s">
        <v>13</v>
      </c>
      <c r="I6" s="87" t="s">
        <v>14</v>
      </c>
      <c r="J6" s="57" t="s">
        <v>15</v>
      </c>
      <c r="K6" s="59" t="s">
        <v>16</v>
      </c>
      <c r="L6" s="75" t="s">
        <v>17</v>
      </c>
      <c r="M6" s="78" t="s">
        <v>18</v>
      </c>
      <c r="N6" s="79"/>
      <c r="O6" s="79"/>
      <c r="P6" s="79"/>
      <c r="Q6" s="79"/>
      <c r="R6" s="79"/>
      <c r="S6" s="79"/>
      <c r="T6" s="79"/>
      <c r="U6" s="79"/>
      <c r="V6" s="79"/>
      <c r="W6" s="79"/>
      <c r="X6" s="139"/>
      <c r="Y6" s="82" t="s">
        <v>19</v>
      </c>
      <c r="Z6" s="85" t="s">
        <v>20</v>
      </c>
    </row>
    <row r="7" spans="1:26" s="1" customFormat="1" ht="24.75" customHeight="1" thickBot="1">
      <c r="A7" s="73"/>
      <c r="B7" s="57"/>
      <c r="C7" s="73"/>
      <c r="D7" s="74"/>
      <c r="E7" s="74"/>
      <c r="F7" s="74"/>
      <c r="G7" s="74"/>
      <c r="H7" s="74"/>
      <c r="I7" s="87"/>
      <c r="J7" s="57"/>
      <c r="K7" s="60"/>
      <c r="L7" s="76"/>
      <c r="M7" s="80"/>
      <c r="N7" s="81"/>
      <c r="O7" s="81"/>
      <c r="P7" s="81"/>
      <c r="Q7" s="81"/>
      <c r="R7" s="81"/>
      <c r="S7" s="81"/>
      <c r="T7" s="81"/>
      <c r="U7" s="81"/>
      <c r="V7" s="81"/>
      <c r="W7" s="81"/>
      <c r="X7" s="140"/>
      <c r="Y7" s="83"/>
      <c r="Z7" s="85"/>
    </row>
    <row r="8" spans="1:26" s="1" customFormat="1" ht="49.5" customHeight="1" thickBot="1">
      <c r="A8" s="73"/>
      <c r="B8" s="58"/>
      <c r="C8" s="73"/>
      <c r="D8" s="74"/>
      <c r="E8" s="74"/>
      <c r="F8" s="74"/>
      <c r="G8" s="74"/>
      <c r="H8" s="74"/>
      <c r="I8" s="60"/>
      <c r="J8" s="58"/>
      <c r="K8" s="5" t="s">
        <v>21</v>
      </c>
      <c r="L8" s="77"/>
      <c r="M8" s="27" t="s">
        <v>22</v>
      </c>
      <c r="N8" s="28" t="s">
        <v>23</v>
      </c>
      <c r="O8" s="28" t="s">
        <v>24</v>
      </c>
      <c r="P8" s="29" t="s">
        <v>25</v>
      </c>
      <c r="Q8" s="30" t="s">
        <v>26</v>
      </c>
      <c r="R8" s="29" t="s">
        <v>27</v>
      </c>
      <c r="S8" s="30" t="s">
        <v>28</v>
      </c>
      <c r="T8" s="28" t="s">
        <v>29</v>
      </c>
      <c r="U8" s="29" t="s">
        <v>30</v>
      </c>
      <c r="V8" s="21" t="s">
        <v>31</v>
      </c>
      <c r="W8" s="19" t="s">
        <v>32</v>
      </c>
      <c r="X8" s="20" t="s">
        <v>33</v>
      </c>
      <c r="Y8" s="141"/>
      <c r="Z8" s="86"/>
    </row>
    <row r="9" spans="1:26" s="14" customFormat="1" ht="39" customHeight="1">
      <c r="A9" s="88" t="s">
        <v>75</v>
      </c>
      <c r="B9" s="88" t="s">
        <v>76</v>
      </c>
      <c r="C9" s="88" t="s">
        <v>77</v>
      </c>
      <c r="D9" s="93" t="s">
        <v>78</v>
      </c>
      <c r="E9" s="98" t="s">
        <v>79</v>
      </c>
      <c r="F9" s="112" t="s">
        <v>80</v>
      </c>
      <c r="G9" s="112" t="s">
        <v>81</v>
      </c>
      <c r="H9" s="98" t="s">
        <v>82</v>
      </c>
      <c r="I9" s="93" t="s">
        <v>42</v>
      </c>
      <c r="J9" s="122">
        <v>0.15</v>
      </c>
      <c r="K9" s="6" t="s">
        <v>43</v>
      </c>
      <c r="L9" s="104">
        <f>SUM(M10:X10)/6</f>
        <v>0.66666666666666663</v>
      </c>
      <c r="M9" s="24"/>
      <c r="N9" s="25">
        <v>1</v>
      </c>
      <c r="O9" s="25"/>
      <c r="P9" s="26">
        <v>1</v>
      </c>
      <c r="Q9" s="24"/>
      <c r="R9" s="26">
        <v>1</v>
      </c>
      <c r="S9" s="24"/>
      <c r="T9" s="25">
        <v>1</v>
      </c>
      <c r="U9" s="26"/>
      <c r="V9" s="24">
        <v>1</v>
      </c>
      <c r="W9" s="25"/>
      <c r="X9" s="26">
        <v>1</v>
      </c>
      <c r="Y9" s="152">
        <f>SUM(M9:X9)</f>
        <v>6</v>
      </c>
      <c r="Z9" s="106"/>
    </row>
    <row r="10" spans="1:26" s="14" customFormat="1" ht="39" customHeight="1">
      <c r="A10" s="89"/>
      <c r="B10" s="89"/>
      <c r="C10" s="89"/>
      <c r="D10" s="94"/>
      <c r="E10" s="100"/>
      <c r="F10" s="113"/>
      <c r="G10" s="113"/>
      <c r="H10" s="100"/>
      <c r="I10" s="95"/>
      <c r="J10" s="122"/>
      <c r="K10" s="6" t="s">
        <v>44</v>
      </c>
      <c r="L10" s="105"/>
      <c r="M10" s="24"/>
      <c r="N10" s="25">
        <v>1</v>
      </c>
      <c r="O10" s="25"/>
      <c r="P10" s="26">
        <v>1</v>
      </c>
      <c r="Q10" s="24"/>
      <c r="R10" s="26">
        <v>1</v>
      </c>
      <c r="S10" s="24"/>
      <c r="T10" s="25">
        <v>1</v>
      </c>
      <c r="U10" s="26"/>
      <c r="V10" s="24"/>
      <c r="W10" s="25"/>
      <c r="X10" s="26"/>
      <c r="Y10" s="153">
        <f>SUM(M10:X10)</f>
        <v>4</v>
      </c>
      <c r="Z10" s="106"/>
    </row>
    <row r="11" spans="1:26" s="14" customFormat="1" ht="39.6" customHeight="1">
      <c r="A11" s="89"/>
      <c r="B11" s="89"/>
      <c r="C11" s="89"/>
      <c r="D11" s="94"/>
      <c r="E11" s="112" t="s">
        <v>83</v>
      </c>
      <c r="F11" s="112" t="s">
        <v>84</v>
      </c>
      <c r="G11" s="123" t="s">
        <v>85</v>
      </c>
      <c r="H11" s="98" t="s">
        <v>86</v>
      </c>
      <c r="I11" s="93" t="s">
        <v>42</v>
      </c>
      <c r="J11" s="122">
        <v>0.15</v>
      </c>
      <c r="K11" s="6" t="s">
        <v>43</v>
      </c>
      <c r="L11" s="104">
        <f>SUM(M12:X12)/9</f>
        <v>0.55555555555555558</v>
      </c>
      <c r="M11" s="24"/>
      <c r="N11" s="25"/>
      <c r="O11" s="25"/>
      <c r="P11" s="26">
        <v>1</v>
      </c>
      <c r="Q11" s="24">
        <v>1</v>
      </c>
      <c r="R11" s="26">
        <v>1</v>
      </c>
      <c r="S11" s="24">
        <v>1</v>
      </c>
      <c r="T11" s="25">
        <v>1</v>
      </c>
      <c r="U11" s="26">
        <v>1</v>
      </c>
      <c r="V11" s="24">
        <v>1</v>
      </c>
      <c r="W11" s="25">
        <v>1</v>
      </c>
      <c r="X11" s="26">
        <v>1</v>
      </c>
      <c r="Y11" s="153">
        <f t="shared" ref="Y11:Y26" si="0">SUM(M11:X11)</f>
        <v>9</v>
      </c>
      <c r="Z11" s="106"/>
    </row>
    <row r="12" spans="1:26" s="14" customFormat="1" ht="39.6" customHeight="1">
      <c r="A12" s="89"/>
      <c r="B12" s="89"/>
      <c r="C12" s="89"/>
      <c r="D12" s="94"/>
      <c r="E12" s="113"/>
      <c r="F12" s="113"/>
      <c r="G12" s="124"/>
      <c r="H12" s="100"/>
      <c r="I12" s="95"/>
      <c r="J12" s="122"/>
      <c r="K12" s="6" t="s">
        <v>44</v>
      </c>
      <c r="L12" s="105"/>
      <c r="M12" s="24"/>
      <c r="N12" s="25"/>
      <c r="O12" s="25"/>
      <c r="P12" s="26">
        <v>1</v>
      </c>
      <c r="Q12" s="24">
        <v>1</v>
      </c>
      <c r="R12" s="26">
        <v>1</v>
      </c>
      <c r="S12" s="24">
        <v>1</v>
      </c>
      <c r="T12" s="25">
        <v>1</v>
      </c>
      <c r="U12" s="16"/>
      <c r="V12" s="24"/>
      <c r="W12" s="25"/>
      <c r="X12" s="26"/>
      <c r="Y12" s="153">
        <f t="shared" si="0"/>
        <v>5</v>
      </c>
      <c r="Z12" s="106"/>
    </row>
    <row r="13" spans="1:26" s="14" customFormat="1" ht="57.6" customHeight="1">
      <c r="A13" s="89"/>
      <c r="B13" s="89"/>
      <c r="C13" s="89"/>
      <c r="D13" s="94"/>
      <c r="E13" s="98" t="s">
        <v>87</v>
      </c>
      <c r="F13" s="98" t="s">
        <v>88</v>
      </c>
      <c r="G13" s="128" t="s">
        <v>89</v>
      </c>
      <c r="H13" s="109" t="s">
        <v>90</v>
      </c>
      <c r="I13" s="93" t="s">
        <v>42</v>
      </c>
      <c r="J13" s="122">
        <v>0.1</v>
      </c>
      <c r="K13" s="6" t="s">
        <v>43</v>
      </c>
      <c r="L13" s="104">
        <f>SUM(M14:X14)/4</f>
        <v>0.5</v>
      </c>
      <c r="M13" s="24"/>
      <c r="N13" s="25"/>
      <c r="O13" s="25"/>
      <c r="P13" s="26">
        <v>1</v>
      </c>
      <c r="Q13" s="24"/>
      <c r="R13" s="26">
        <v>1</v>
      </c>
      <c r="S13" s="24"/>
      <c r="T13" s="25"/>
      <c r="U13" s="26">
        <v>1</v>
      </c>
      <c r="V13" s="24"/>
      <c r="W13" s="25"/>
      <c r="X13" s="26">
        <v>1</v>
      </c>
      <c r="Y13" s="153">
        <f t="shared" si="0"/>
        <v>4</v>
      </c>
      <c r="Z13" s="106"/>
    </row>
    <row r="14" spans="1:26" s="14" customFormat="1" ht="57.6" customHeight="1">
      <c r="A14" s="89"/>
      <c r="B14" s="89"/>
      <c r="C14" s="89"/>
      <c r="D14" s="94"/>
      <c r="E14" s="100"/>
      <c r="F14" s="100"/>
      <c r="G14" s="128"/>
      <c r="H14" s="109"/>
      <c r="I14" s="95"/>
      <c r="J14" s="122"/>
      <c r="K14" s="6" t="s">
        <v>44</v>
      </c>
      <c r="L14" s="105"/>
      <c r="M14" s="24"/>
      <c r="N14" s="25"/>
      <c r="O14" s="25"/>
      <c r="P14" s="26">
        <v>1</v>
      </c>
      <c r="Q14" s="24"/>
      <c r="R14" s="26">
        <v>1</v>
      </c>
      <c r="S14" s="24"/>
      <c r="T14" s="25"/>
      <c r="U14" s="16"/>
      <c r="V14" s="24"/>
      <c r="W14" s="25"/>
      <c r="X14" s="26"/>
      <c r="Y14" s="153">
        <f t="shared" si="0"/>
        <v>2</v>
      </c>
      <c r="Z14" s="106"/>
    </row>
    <row r="15" spans="1:26" s="14" customFormat="1" ht="38.450000000000003" customHeight="1">
      <c r="A15" s="89"/>
      <c r="B15" s="89"/>
      <c r="C15" s="89"/>
      <c r="D15" s="94"/>
      <c r="E15" s="98" t="s">
        <v>91</v>
      </c>
      <c r="F15" s="128" t="s">
        <v>92</v>
      </c>
      <c r="G15" s="109" t="s">
        <v>93</v>
      </c>
      <c r="H15" s="109" t="s">
        <v>94</v>
      </c>
      <c r="I15" s="93" t="s">
        <v>42</v>
      </c>
      <c r="J15" s="122">
        <v>0.1</v>
      </c>
      <c r="K15" s="6" t="s">
        <v>43</v>
      </c>
      <c r="L15" s="104">
        <f>SUM(M16:X16)/3</f>
        <v>0.66666666666666663</v>
      </c>
      <c r="M15" s="24"/>
      <c r="N15" s="25"/>
      <c r="O15" s="25">
        <v>1</v>
      </c>
      <c r="P15" s="26"/>
      <c r="Q15" s="24"/>
      <c r="R15" s="26">
        <v>1</v>
      </c>
      <c r="S15" s="24"/>
      <c r="T15" s="25"/>
      <c r="U15" s="26"/>
      <c r="V15" s="24">
        <v>1</v>
      </c>
      <c r="W15" s="25"/>
      <c r="X15" s="26"/>
      <c r="Y15" s="153">
        <f t="shared" si="0"/>
        <v>3</v>
      </c>
      <c r="Z15" s="106"/>
    </row>
    <row r="16" spans="1:26" s="15" customFormat="1" ht="38.450000000000003" customHeight="1">
      <c r="A16" s="89"/>
      <c r="B16" s="89"/>
      <c r="C16" s="89"/>
      <c r="D16" s="95"/>
      <c r="E16" s="100"/>
      <c r="F16" s="128"/>
      <c r="G16" s="128"/>
      <c r="H16" s="128"/>
      <c r="I16" s="95"/>
      <c r="J16" s="122"/>
      <c r="K16" s="6" t="s">
        <v>44</v>
      </c>
      <c r="L16" s="105"/>
      <c r="M16" s="24"/>
      <c r="N16" s="25"/>
      <c r="O16" s="25">
        <v>1</v>
      </c>
      <c r="P16" s="26"/>
      <c r="Q16" s="24"/>
      <c r="R16" s="26">
        <v>1</v>
      </c>
      <c r="S16" s="24"/>
      <c r="T16" s="25"/>
      <c r="U16" s="26"/>
      <c r="V16" s="24"/>
      <c r="W16" s="25"/>
      <c r="X16" s="26"/>
      <c r="Y16" s="153">
        <f t="shared" si="0"/>
        <v>2</v>
      </c>
      <c r="Z16" s="106"/>
    </row>
    <row r="17" spans="1:26" s="15" customFormat="1" ht="22.9" customHeight="1">
      <c r="A17" s="89"/>
      <c r="B17" s="89"/>
      <c r="C17" s="89"/>
      <c r="D17" s="93" t="s">
        <v>95</v>
      </c>
      <c r="E17" s="96" t="s">
        <v>96</v>
      </c>
      <c r="F17" s="98" t="s">
        <v>97</v>
      </c>
      <c r="G17" s="98" t="s">
        <v>98</v>
      </c>
      <c r="H17" s="98" t="s">
        <v>99</v>
      </c>
      <c r="I17" s="93" t="s">
        <v>42</v>
      </c>
      <c r="J17" s="122">
        <v>0.15</v>
      </c>
      <c r="K17" s="7" t="s">
        <v>43</v>
      </c>
      <c r="L17" s="104">
        <f>SUM(M18:X18)/2</f>
        <v>0.5</v>
      </c>
      <c r="M17" s="24"/>
      <c r="N17" s="25"/>
      <c r="O17" s="25"/>
      <c r="P17" s="26"/>
      <c r="Q17" s="24"/>
      <c r="R17" s="26">
        <v>1</v>
      </c>
      <c r="S17" s="24"/>
      <c r="T17" s="25"/>
      <c r="U17" s="26"/>
      <c r="V17" s="24"/>
      <c r="W17" s="25"/>
      <c r="X17" s="26">
        <v>1</v>
      </c>
      <c r="Y17" s="153">
        <f t="shared" si="0"/>
        <v>2</v>
      </c>
      <c r="Z17" s="106"/>
    </row>
    <row r="18" spans="1:26" s="15" customFormat="1" ht="22.9" customHeight="1">
      <c r="A18" s="89"/>
      <c r="B18" s="89"/>
      <c r="C18" s="89"/>
      <c r="D18" s="94"/>
      <c r="E18" s="97"/>
      <c r="F18" s="100"/>
      <c r="G18" s="100"/>
      <c r="H18" s="100"/>
      <c r="I18" s="95"/>
      <c r="J18" s="122"/>
      <c r="K18" s="7" t="s">
        <v>44</v>
      </c>
      <c r="L18" s="105"/>
      <c r="M18" s="24"/>
      <c r="N18" s="25"/>
      <c r="O18" s="25"/>
      <c r="P18" s="26"/>
      <c r="Q18" s="24"/>
      <c r="R18" s="26">
        <v>1</v>
      </c>
      <c r="S18" s="24"/>
      <c r="T18" s="25"/>
      <c r="U18" s="26"/>
      <c r="V18" s="24"/>
      <c r="W18" s="25"/>
      <c r="X18" s="26"/>
      <c r="Y18" s="153">
        <f t="shared" si="0"/>
        <v>1</v>
      </c>
      <c r="Z18" s="106"/>
    </row>
    <row r="19" spans="1:26" s="15" customFormat="1" ht="22.9" customHeight="1">
      <c r="A19" s="89"/>
      <c r="B19" s="89"/>
      <c r="C19" s="89"/>
      <c r="D19" s="94"/>
      <c r="E19" s="96" t="s">
        <v>100</v>
      </c>
      <c r="F19" s="98" t="s">
        <v>101</v>
      </c>
      <c r="G19" s="123" t="s">
        <v>102</v>
      </c>
      <c r="H19" s="98" t="s">
        <v>103</v>
      </c>
      <c r="I19" s="93" t="s">
        <v>42</v>
      </c>
      <c r="J19" s="122">
        <v>0.05</v>
      </c>
      <c r="K19" s="7" t="s">
        <v>43</v>
      </c>
      <c r="L19" s="104">
        <f>SUM(M20:X20)/12</f>
        <v>0.66666666666666663</v>
      </c>
      <c r="M19" s="24">
        <v>1</v>
      </c>
      <c r="N19" s="25">
        <v>1</v>
      </c>
      <c r="O19" s="25">
        <v>1</v>
      </c>
      <c r="P19" s="26">
        <v>1</v>
      </c>
      <c r="Q19" s="24">
        <v>1</v>
      </c>
      <c r="R19" s="26">
        <v>1</v>
      </c>
      <c r="S19" s="24">
        <v>1</v>
      </c>
      <c r="T19" s="25">
        <v>1</v>
      </c>
      <c r="U19" s="26">
        <v>1</v>
      </c>
      <c r="V19" s="24">
        <v>1</v>
      </c>
      <c r="W19" s="25">
        <v>1</v>
      </c>
      <c r="X19" s="26">
        <v>1</v>
      </c>
      <c r="Y19" s="153">
        <f t="shared" si="0"/>
        <v>12</v>
      </c>
      <c r="Z19" s="17"/>
    </row>
    <row r="20" spans="1:26" s="15" customFormat="1" ht="22.9" customHeight="1">
      <c r="A20" s="89"/>
      <c r="B20" s="89"/>
      <c r="C20" s="89"/>
      <c r="D20" s="94"/>
      <c r="E20" s="97"/>
      <c r="F20" s="100"/>
      <c r="G20" s="124"/>
      <c r="H20" s="100"/>
      <c r="I20" s="95"/>
      <c r="J20" s="122"/>
      <c r="K20" s="7" t="s">
        <v>44</v>
      </c>
      <c r="L20" s="105"/>
      <c r="M20" s="24">
        <v>1</v>
      </c>
      <c r="N20" s="25">
        <v>1</v>
      </c>
      <c r="O20" s="25">
        <v>1</v>
      </c>
      <c r="P20" s="26">
        <v>1</v>
      </c>
      <c r="Q20" s="24">
        <v>1</v>
      </c>
      <c r="R20" s="26">
        <v>1</v>
      </c>
      <c r="S20" s="24">
        <v>1</v>
      </c>
      <c r="T20" s="25">
        <v>1</v>
      </c>
      <c r="U20" s="16"/>
      <c r="V20" s="24"/>
      <c r="W20" s="25"/>
      <c r="X20" s="26"/>
      <c r="Y20" s="153">
        <f t="shared" si="0"/>
        <v>8</v>
      </c>
      <c r="Z20" s="17"/>
    </row>
    <row r="21" spans="1:26" s="15" customFormat="1" ht="22.9" customHeight="1">
      <c r="A21" s="89"/>
      <c r="B21" s="89"/>
      <c r="C21" s="89"/>
      <c r="D21" s="94"/>
      <c r="E21" s="96" t="s">
        <v>104</v>
      </c>
      <c r="F21" s="98" t="s">
        <v>105</v>
      </c>
      <c r="G21" s="123" t="s">
        <v>106</v>
      </c>
      <c r="H21" s="125" t="s">
        <v>107</v>
      </c>
      <c r="I21" s="93" t="s">
        <v>42</v>
      </c>
      <c r="J21" s="122">
        <v>0.1</v>
      </c>
      <c r="K21" s="7" t="s">
        <v>43</v>
      </c>
      <c r="L21" s="104">
        <f>SUM(M22:X22)/5</f>
        <v>0.6</v>
      </c>
      <c r="M21" s="24"/>
      <c r="N21" s="25"/>
      <c r="O21" s="25"/>
      <c r="P21" s="26">
        <v>1</v>
      </c>
      <c r="Q21" s="24"/>
      <c r="R21" s="26">
        <v>1</v>
      </c>
      <c r="S21" s="24"/>
      <c r="T21" s="25">
        <v>1</v>
      </c>
      <c r="U21" s="26"/>
      <c r="V21" s="24">
        <v>1</v>
      </c>
      <c r="W21" s="25"/>
      <c r="X21" s="26">
        <v>1</v>
      </c>
      <c r="Y21" s="153">
        <f t="shared" si="0"/>
        <v>5</v>
      </c>
      <c r="Z21" s="106"/>
    </row>
    <row r="22" spans="1:26" s="15" customFormat="1" ht="22.9" customHeight="1">
      <c r="A22" s="89"/>
      <c r="B22" s="89"/>
      <c r="C22" s="89"/>
      <c r="D22" s="94"/>
      <c r="E22" s="97"/>
      <c r="F22" s="100"/>
      <c r="G22" s="124"/>
      <c r="H22" s="126"/>
      <c r="I22" s="95"/>
      <c r="J22" s="122"/>
      <c r="K22" s="7" t="s">
        <v>44</v>
      </c>
      <c r="L22" s="105"/>
      <c r="M22" s="24"/>
      <c r="N22" s="25"/>
      <c r="O22" s="25"/>
      <c r="P22" s="26">
        <v>1</v>
      </c>
      <c r="Q22" s="24"/>
      <c r="R22" s="26">
        <v>1</v>
      </c>
      <c r="S22" s="24"/>
      <c r="T22" s="25">
        <v>1</v>
      </c>
      <c r="U22" s="26"/>
      <c r="V22" s="24"/>
      <c r="W22" s="25"/>
      <c r="X22" s="26"/>
      <c r="Y22" s="153">
        <f t="shared" si="0"/>
        <v>3</v>
      </c>
      <c r="Z22" s="106"/>
    </row>
    <row r="23" spans="1:26" s="15" customFormat="1" ht="58.15" customHeight="1">
      <c r="A23" s="89"/>
      <c r="B23" s="89"/>
      <c r="C23" s="89"/>
      <c r="D23" s="94"/>
      <c r="E23" s="96" t="s">
        <v>108</v>
      </c>
      <c r="F23" s="98" t="s">
        <v>109</v>
      </c>
      <c r="G23" s="98" t="s">
        <v>110</v>
      </c>
      <c r="H23" s="98" t="s">
        <v>111</v>
      </c>
      <c r="I23" s="93" t="s">
        <v>42</v>
      </c>
      <c r="J23" s="122">
        <v>0.1</v>
      </c>
      <c r="K23" s="7" t="s">
        <v>43</v>
      </c>
      <c r="L23" s="104">
        <f>SUM(M24:X24)/2</f>
        <v>0.5</v>
      </c>
      <c r="M23" s="24"/>
      <c r="N23" s="25"/>
      <c r="O23" s="25"/>
      <c r="P23" s="26"/>
      <c r="Q23" s="24">
        <v>1</v>
      </c>
      <c r="R23" s="26"/>
      <c r="S23" s="24"/>
      <c r="T23" s="25"/>
      <c r="U23" s="26"/>
      <c r="V23" s="24"/>
      <c r="W23" s="25">
        <v>1</v>
      </c>
      <c r="X23" s="26"/>
      <c r="Y23" s="153">
        <f t="shared" si="0"/>
        <v>2</v>
      </c>
      <c r="Z23" s="17"/>
    </row>
    <row r="24" spans="1:26" s="15" customFormat="1" ht="58.15" customHeight="1">
      <c r="A24" s="89"/>
      <c r="B24" s="89"/>
      <c r="C24" s="89"/>
      <c r="D24" s="94"/>
      <c r="E24" s="97"/>
      <c r="F24" s="100"/>
      <c r="G24" s="100"/>
      <c r="H24" s="100"/>
      <c r="I24" s="95"/>
      <c r="J24" s="122"/>
      <c r="K24" s="7" t="s">
        <v>44</v>
      </c>
      <c r="L24" s="105"/>
      <c r="M24" s="24"/>
      <c r="N24" s="25"/>
      <c r="O24" s="25"/>
      <c r="P24" s="26"/>
      <c r="Q24" s="24">
        <v>1</v>
      </c>
      <c r="R24" s="26"/>
      <c r="S24" s="24"/>
      <c r="T24" s="25"/>
      <c r="U24" s="26"/>
      <c r="V24" s="24"/>
      <c r="W24" s="25"/>
      <c r="X24" s="26"/>
      <c r="Y24" s="153">
        <f t="shared" si="0"/>
        <v>1</v>
      </c>
      <c r="Z24" s="17"/>
    </row>
    <row r="25" spans="1:26" s="15" customFormat="1" ht="28.15" customHeight="1">
      <c r="A25" s="89"/>
      <c r="B25" s="89"/>
      <c r="C25" s="89"/>
      <c r="D25" s="94"/>
      <c r="E25" s="102" t="s">
        <v>112</v>
      </c>
      <c r="F25" s="129" t="s">
        <v>113</v>
      </c>
      <c r="G25" s="109" t="s">
        <v>114</v>
      </c>
      <c r="H25" s="128" t="s">
        <v>115</v>
      </c>
      <c r="I25" s="93" t="s">
        <v>42</v>
      </c>
      <c r="J25" s="122">
        <v>0.1</v>
      </c>
      <c r="K25" s="7" t="s">
        <v>43</v>
      </c>
      <c r="L25" s="104">
        <f>SUM(M26:X26)/4</f>
        <v>0</v>
      </c>
      <c r="M25" s="24"/>
      <c r="N25" s="25"/>
      <c r="O25" s="25"/>
      <c r="P25" s="26"/>
      <c r="Q25" s="24"/>
      <c r="R25" s="26"/>
      <c r="S25" s="24"/>
      <c r="T25" s="25"/>
      <c r="U25" s="26">
        <v>1</v>
      </c>
      <c r="V25" s="24">
        <v>1</v>
      </c>
      <c r="W25" s="25">
        <v>1</v>
      </c>
      <c r="X25" s="26">
        <v>1</v>
      </c>
      <c r="Y25" s="153">
        <f t="shared" si="0"/>
        <v>4</v>
      </c>
      <c r="Z25" s="106"/>
    </row>
    <row r="26" spans="1:26" s="15" customFormat="1" ht="28.15" customHeight="1">
      <c r="A26" s="89"/>
      <c r="B26" s="89"/>
      <c r="C26" s="89"/>
      <c r="D26" s="95"/>
      <c r="E26" s="103"/>
      <c r="F26" s="129"/>
      <c r="G26" s="109"/>
      <c r="H26" s="128"/>
      <c r="I26" s="95"/>
      <c r="J26" s="122"/>
      <c r="K26" s="7" t="s">
        <v>44</v>
      </c>
      <c r="L26" s="105"/>
      <c r="M26" s="24"/>
      <c r="N26" s="25"/>
      <c r="O26" s="25"/>
      <c r="P26" s="26"/>
      <c r="Q26" s="24"/>
      <c r="R26" s="26"/>
      <c r="S26" s="24"/>
      <c r="T26" s="25"/>
      <c r="U26" s="16"/>
      <c r="V26" s="24"/>
      <c r="W26" s="25"/>
      <c r="X26" s="26"/>
      <c r="Y26" s="153">
        <f t="shared" si="0"/>
        <v>0</v>
      </c>
      <c r="Z26" s="106"/>
    </row>
    <row r="27" spans="1:26" ht="15">
      <c r="A27" s="114" t="s">
        <v>72</v>
      </c>
      <c r="B27" s="115"/>
      <c r="C27" s="115"/>
      <c r="D27" s="115"/>
      <c r="E27" s="115"/>
      <c r="F27" s="115"/>
      <c r="G27" s="115"/>
      <c r="H27" s="115"/>
      <c r="I27" s="115"/>
      <c r="J27" s="116">
        <f>SUM(J9:J26)</f>
        <v>1</v>
      </c>
      <c r="K27" s="8" t="s">
        <v>43</v>
      </c>
      <c r="L27" s="127">
        <f>AVERAGE(L9:L26)</f>
        <v>0.51728395061728394</v>
      </c>
      <c r="M27" s="31">
        <f>SUM(M9,M11,M13,M15,M17,M19,M21,M23,M25)</f>
        <v>1</v>
      </c>
      <c r="N27" s="32">
        <f t="shared" ref="N27:Y27" si="1">SUM(N9,N11,N13,N15,N17,N19,N21,N23,N25)</f>
        <v>2</v>
      </c>
      <c r="O27" s="32">
        <f t="shared" si="1"/>
        <v>2</v>
      </c>
      <c r="P27" s="33">
        <f t="shared" si="1"/>
        <v>5</v>
      </c>
      <c r="Q27" s="31">
        <f t="shared" si="1"/>
        <v>3</v>
      </c>
      <c r="R27" s="33">
        <f t="shared" si="1"/>
        <v>7</v>
      </c>
      <c r="S27" s="31">
        <f t="shared" si="1"/>
        <v>2</v>
      </c>
      <c r="T27" s="32">
        <f t="shared" si="1"/>
        <v>4</v>
      </c>
      <c r="U27" s="33">
        <f t="shared" si="1"/>
        <v>4</v>
      </c>
      <c r="V27" s="31">
        <f t="shared" si="1"/>
        <v>6</v>
      </c>
      <c r="W27" s="32">
        <f t="shared" si="1"/>
        <v>4</v>
      </c>
      <c r="X27" s="33">
        <f t="shared" si="1"/>
        <v>7</v>
      </c>
      <c r="Y27" s="154">
        <f t="shared" si="1"/>
        <v>47</v>
      </c>
      <c r="Z27" s="120"/>
    </row>
    <row r="28" spans="1:26" ht="15" thickBot="1">
      <c r="A28" s="121" t="s">
        <v>73</v>
      </c>
      <c r="B28" s="121"/>
      <c r="C28" s="121"/>
      <c r="D28" s="121"/>
      <c r="E28" s="121"/>
      <c r="F28" s="121"/>
      <c r="G28" s="121"/>
      <c r="H28" s="121"/>
      <c r="I28" s="121"/>
      <c r="J28" s="117"/>
      <c r="K28" s="9" t="s">
        <v>44</v>
      </c>
      <c r="L28" s="127"/>
      <c r="M28" s="34">
        <f>SUM(M10,M12,M14,M16,M18,M20,M22,M24,M26)</f>
        <v>1</v>
      </c>
      <c r="N28" s="35">
        <f t="shared" ref="N28:Y28" si="2">SUM(N10,N12,N14,N16,N18,N20,N22,N24,N26)</f>
        <v>2</v>
      </c>
      <c r="O28" s="35">
        <f t="shared" si="2"/>
        <v>2</v>
      </c>
      <c r="P28" s="36">
        <f t="shared" si="2"/>
        <v>5</v>
      </c>
      <c r="Q28" s="34">
        <f t="shared" si="2"/>
        <v>3</v>
      </c>
      <c r="R28" s="36">
        <f t="shared" si="2"/>
        <v>7</v>
      </c>
      <c r="S28" s="34">
        <f t="shared" si="2"/>
        <v>2</v>
      </c>
      <c r="T28" s="35">
        <f t="shared" si="2"/>
        <v>4</v>
      </c>
      <c r="U28" s="36">
        <f t="shared" si="2"/>
        <v>0</v>
      </c>
      <c r="V28" s="34">
        <f t="shared" si="2"/>
        <v>0</v>
      </c>
      <c r="W28" s="35">
        <f t="shared" si="2"/>
        <v>0</v>
      </c>
      <c r="X28" s="36">
        <f t="shared" si="2"/>
        <v>0</v>
      </c>
      <c r="Y28" s="155">
        <f t="shared" si="2"/>
        <v>26</v>
      </c>
      <c r="Z28" s="120"/>
    </row>
    <row r="32" spans="1:26">
      <c r="F32" s="10"/>
    </row>
  </sheetData>
  <mergeCells count="100">
    <mergeCell ref="Z15:Z16"/>
    <mergeCell ref="L23:L24"/>
    <mergeCell ref="K6:K7"/>
    <mergeCell ref="Z11:Z12"/>
    <mergeCell ref="Z9:Z10"/>
    <mergeCell ref="M6:X7"/>
    <mergeCell ref="Y6:Y8"/>
    <mergeCell ref="Z6:Z8"/>
    <mergeCell ref="Z17:Z18"/>
    <mergeCell ref="L11:L12"/>
    <mergeCell ref="L9:L10"/>
    <mergeCell ref="L6:L8"/>
    <mergeCell ref="Z21:Z22"/>
    <mergeCell ref="Z13:Z14"/>
    <mergeCell ref="L13:L14"/>
    <mergeCell ref="L17:L18"/>
    <mergeCell ref="A1:A3"/>
    <mergeCell ref="B1:Y2"/>
    <mergeCell ref="B3:Y3"/>
    <mergeCell ref="A4:C5"/>
    <mergeCell ref="D4:Z5"/>
    <mergeCell ref="A6:A8"/>
    <mergeCell ref="B6:B8"/>
    <mergeCell ref="C6:C8"/>
    <mergeCell ref="D6:D8"/>
    <mergeCell ref="E6:E8"/>
    <mergeCell ref="I21:I22"/>
    <mergeCell ref="J17:J18"/>
    <mergeCell ref="F6:F8"/>
    <mergeCell ref="G6:G8"/>
    <mergeCell ref="H6:H8"/>
    <mergeCell ref="J11:J12"/>
    <mergeCell ref="J9:J10"/>
    <mergeCell ref="G9:G10"/>
    <mergeCell ref="H9:H10"/>
    <mergeCell ref="I6:I8"/>
    <mergeCell ref="J6:J8"/>
    <mergeCell ref="I9:I10"/>
    <mergeCell ref="H11:H12"/>
    <mergeCell ref="I11:I12"/>
    <mergeCell ref="L19:L20"/>
    <mergeCell ref="J19:J20"/>
    <mergeCell ref="J15:J16"/>
    <mergeCell ref="H13:H14"/>
    <mergeCell ref="I13:I14"/>
    <mergeCell ref="I15:I16"/>
    <mergeCell ref="H15:H16"/>
    <mergeCell ref="Z25:Z26"/>
    <mergeCell ref="B9:B26"/>
    <mergeCell ref="C9:C26"/>
    <mergeCell ref="G15:G16"/>
    <mergeCell ref="D17:D26"/>
    <mergeCell ref="I17:I18"/>
    <mergeCell ref="H17:H18"/>
    <mergeCell ref="E13:E14"/>
    <mergeCell ref="F13:F14"/>
    <mergeCell ref="E25:E26"/>
    <mergeCell ref="F25:F26"/>
    <mergeCell ref="D9:D16"/>
    <mergeCell ref="E21:E22"/>
    <mergeCell ref="F21:F22"/>
    <mergeCell ref="G13:G14"/>
    <mergeCell ref="G25:G26"/>
    <mergeCell ref="L25:L26"/>
    <mergeCell ref="F15:F16"/>
    <mergeCell ref="G19:G20"/>
    <mergeCell ref="H19:H20"/>
    <mergeCell ref="I19:I20"/>
    <mergeCell ref="H25:H26"/>
    <mergeCell ref="I25:I26"/>
    <mergeCell ref="J21:J22"/>
    <mergeCell ref="L21:L22"/>
    <mergeCell ref="L15:L16"/>
    <mergeCell ref="F23:F24"/>
    <mergeCell ref="F17:F18"/>
    <mergeCell ref="G23:G24"/>
    <mergeCell ref="H23:H24"/>
    <mergeCell ref="I23:I24"/>
    <mergeCell ref="G21:G22"/>
    <mergeCell ref="A27:I27"/>
    <mergeCell ref="J27:J28"/>
    <mergeCell ref="L27:L28"/>
    <mergeCell ref="Z27:Z28"/>
    <mergeCell ref="A28:I28"/>
    <mergeCell ref="J23:J24"/>
    <mergeCell ref="A9:A26"/>
    <mergeCell ref="E17:E18"/>
    <mergeCell ref="F9:F10"/>
    <mergeCell ref="E19:E20"/>
    <mergeCell ref="F19:F20"/>
    <mergeCell ref="E9:E10"/>
    <mergeCell ref="E15:E16"/>
    <mergeCell ref="E23:E24"/>
    <mergeCell ref="E11:E12"/>
    <mergeCell ref="F11:F12"/>
    <mergeCell ref="J25:J26"/>
    <mergeCell ref="G11:G12"/>
    <mergeCell ref="G17:G18"/>
    <mergeCell ref="J13:J14"/>
    <mergeCell ref="H21:H22"/>
  </mergeCells>
  <pageMargins left="0.7" right="0.7" top="0.75" bottom="0.75" header="0.3" footer="0.3"/>
  <pageSetup scale="18" orientation="portrait"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Z30"/>
  <sheetViews>
    <sheetView tabSelected="1" view="pageBreakPreview" zoomScale="85" zoomScaleNormal="55" zoomScaleSheetLayoutView="85" workbookViewId="0">
      <selection activeCell="F13" sqref="F13:F14"/>
    </sheetView>
  </sheetViews>
  <sheetFormatPr defaultColWidth="11.42578125" defaultRowHeight="14.45"/>
  <cols>
    <col min="1" max="2" width="11.28515625" customWidth="1"/>
    <col min="3" max="3" width="14.42578125" customWidth="1"/>
    <col min="4" max="4" width="46.28515625" customWidth="1"/>
    <col min="5" max="5" width="55.28515625" customWidth="1"/>
    <col min="6" max="6" width="57.28515625" customWidth="1"/>
    <col min="7" max="7" width="52.140625" customWidth="1"/>
    <col min="8" max="8" width="51.7109375" customWidth="1"/>
    <col min="9" max="9" width="19.28515625" customWidth="1"/>
    <col min="10" max="10" width="9.140625" customWidth="1"/>
    <col min="11" max="11" width="15.140625" customWidth="1"/>
    <col min="12" max="12" width="7.28515625" customWidth="1"/>
    <col min="13" max="13" width="8.140625" bestFit="1" customWidth="1"/>
    <col min="14" max="19" width="8" bestFit="1" customWidth="1"/>
    <col min="20" max="21" width="8.140625" bestFit="1" customWidth="1"/>
    <col min="22" max="22" width="8" bestFit="1" customWidth="1"/>
    <col min="23" max="23" width="10.5703125" customWidth="1"/>
    <col min="24" max="24" width="8" bestFit="1" customWidth="1"/>
    <col min="25" max="25" width="13.7109375" customWidth="1"/>
    <col min="26" max="26" width="24.42578125" customWidth="1"/>
  </cols>
  <sheetData>
    <row r="1" spans="1:26" ht="23.25" customHeight="1">
      <c r="A1" s="61"/>
      <c r="B1" s="62" t="s">
        <v>0</v>
      </c>
      <c r="C1" s="62"/>
      <c r="D1" s="62"/>
      <c r="E1" s="62"/>
      <c r="F1" s="62"/>
      <c r="G1" s="62"/>
      <c r="H1" s="62"/>
      <c r="I1" s="62"/>
      <c r="J1" s="62"/>
      <c r="K1" s="62"/>
      <c r="L1" s="62"/>
      <c r="M1" s="62"/>
      <c r="N1" s="62"/>
      <c r="O1" s="62"/>
      <c r="P1" s="62"/>
      <c r="Q1" s="62"/>
      <c r="R1" s="62"/>
      <c r="S1" s="62"/>
      <c r="T1" s="62"/>
      <c r="U1" s="62"/>
      <c r="V1" s="62"/>
      <c r="W1" s="62"/>
      <c r="X1" s="62"/>
      <c r="Y1" s="62"/>
      <c r="Z1" s="4" t="s">
        <v>1</v>
      </c>
    </row>
    <row r="2" spans="1:26" ht="15" customHeight="1">
      <c r="A2" s="61"/>
      <c r="B2" s="62"/>
      <c r="C2" s="62"/>
      <c r="D2" s="62"/>
      <c r="E2" s="62"/>
      <c r="F2" s="62"/>
      <c r="G2" s="62"/>
      <c r="H2" s="62"/>
      <c r="I2" s="62"/>
      <c r="J2" s="62"/>
      <c r="K2" s="62"/>
      <c r="L2" s="62"/>
      <c r="M2" s="62"/>
      <c r="N2" s="62"/>
      <c r="O2" s="62"/>
      <c r="P2" s="62"/>
      <c r="Q2" s="62"/>
      <c r="R2" s="62"/>
      <c r="S2" s="62"/>
      <c r="T2" s="62"/>
      <c r="U2" s="62"/>
      <c r="V2" s="62"/>
      <c r="W2" s="62"/>
      <c r="X2" s="62"/>
      <c r="Y2" s="62"/>
      <c r="Z2" s="3" t="s">
        <v>2</v>
      </c>
    </row>
    <row r="3" spans="1:26" ht="22.5" customHeight="1">
      <c r="A3" s="61"/>
      <c r="B3" s="63" t="s">
        <v>3</v>
      </c>
      <c r="C3" s="64"/>
      <c r="D3" s="64"/>
      <c r="E3" s="64"/>
      <c r="F3" s="64"/>
      <c r="G3" s="64"/>
      <c r="H3" s="64"/>
      <c r="I3" s="64"/>
      <c r="J3" s="64"/>
      <c r="K3" s="64"/>
      <c r="L3" s="64"/>
      <c r="M3" s="64"/>
      <c r="N3" s="64"/>
      <c r="O3" s="64"/>
      <c r="P3" s="64"/>
      <c r="Q3" s="64"/>
      <c r="R3" s="64"/>
      <c r="S3" s="64"/>
      <c r="T3" s="64"/>
      <c r="U3" s="64"/>
      <c r="V3" s="64"/>
      <c r="W3" s="64"/>
      <c r="X3" s="64"/>
      <c r="Y3" s="64"/>
      <c r="Z3" s="2"/>
    </row>
    <row r="4" spans="1:26" ht="15" customHeight="1">
      <c r="A4" s="65" t="s">
        <v>4</v>
      </c>
      <c r="B4" s="65"/>
      <c r="C4" s="65"/>
      <c r="D4" s="66" t="s">
        <v>116</v>
      </c>
      <c r="E4" s="67"/>
      <c r="F4" s="67"/>
      <c r="G4" s="67"/>
      <c r="H4" s="67"/>
      <c r="I4" s="67"/>
      <c r="J4" s="67"/>
      <c r="K4" s="67"/>
      <c r="L4" s="67"/>
      <c r="M4" s="67"/>
      <c r="N4" s="67"/>
      <c r="O4" s="67"/>
      <c r="P4" s="67"/>
      <c r="Q4" s="67"/>
      <c r="R4" s="67"/>
      <c r="S4" s="67"/>
      <c r="T4" s="67"/>
      <c r="U4" s="67"/>
      <c r="V4" s="67"/>
      <c r="W4" s="67"/>
      <c r="X4" s="67"/>
      <c r="Y4" s="67"/>
      <c r="Z4" s="68"/>
    </row>
    <row r="5" spans="1:26" ht="15" customHeight="1" thickBot="1">
      <c r="A5" s="65"/>
      <c r="B5" s="65"/>
      <c r="C5" s="65"/>
      <c r="D5" s="69"/>
      <c r="E5" s="70"/>
      <c r="F5" s="70"/>
      <c r="G5" s="70"/>
      <c r="H5" s="70"/>
      <c r="I5" s="70"/>
      <c r="J5" s="70"/>
      <c r="K5" s="70"/>
      <c r="L5" s="70"/>
      <c r="M5" s="71"/>
      <c r="N5" s="71"/>
      <c r="O5" s="71"/>
      <c r="P5" s="71"/>
      <c r="Q5" s="71"/>
      <c r="R5" s="71"/>
      <c r="S5" s="71"/>
      <c r="T5" s="71"/>
      <c r="U5" s="71"/>
      <c r="V5" s="71"/>
      <c r="W5" s="71"/>
      <c r="X5" s="71"/>
      <c r="Y5" s="71"/>
      <c r="Z5" s="72"/>
    </row>
    <row r="6" spans="1:26" s="1" customFormat="1" ht="34.5" customHeight="1">
      <c r="A6" s="58" t="s">
        <v>6</v>
      </c>
      <c r="B6" s="57" t="s">
        <v>7</v>
      </c>
      <c r="C6" s="58" t="s">
        <v>8</v>
      </c>
      <c r="D6" s="60" t="s">
        <v>9</v>
      </c>
      <c r="E6" s="60" t="s">
        <v>10</v>
      </c>
      <c r="F6" s="60" t="s">
        <v>11</v>
      </c>
      <c r="G6" s="60" t="s">
        <v>12</v>
      </c>
      <c r="H6" s="60" t="s">
        <v>13</v>
      </c>
      <c r="I6" s="87" t="s">
        <v>14</v>
      </c>
      <c r="J6" s="57" t="s">
        <v>15</v>
      </c>
      <c r="K6" s="59" t="s">
        <v>16</v>
      </c>
      <c r="L6" s="75" t="s">
        <v>17</v>
      </c>
      <c r="M6" s="78" t="s">
        <v>18</v>
      </c>
      <c r="N6" s="79"/>
      <c r="O6" s="79"/>
      <c r="P6" s="79"/>
      <c r="Q6" s="79"/>
      <c r="R6" s="79"/>
      <c r="S6" s="79"/>
      <c r="T6" s="79"/>
      <c r="U6" s="79"/>
      <c r="V6" s="79"/>
      <c r="W6" s="79"/>
      <c r="X6" s="139"/>
      <c r="Y6" s="150" t="s">
        <v>19</v>
      </c>
      <c r="Z6" s="85" t="s">
        <v>20</v>
      </c>
    </row>
    <row r="7" spans="1:26" s="1" customFormat="1" ht="24.75" customHeight="1" thickBot="1">
      <c r="A7" s="73"/>
      <c r="B7" s="57"/>
      <c r="C7" s="73"/>
      <c r="D7" s="74"/>
      <c r="E7" s="74"/>
      <c r="F7" s="74"/>
      <c r="G7" s="74"/>
      <c r="H7" s="74"/>
      <c r="I7" s="87"/>
      <c r="J7" s="57"/>
      <c r="K7" s="60"/>
      <c r="L7" s="76"/>
      <c r="M7" s="80"/>
      <c r="N7" s="81"/>
      <c r="O7" s="81"/>
      <c r="P7" s="81"/>
      <c r="Q7" s="81"/>
      <c r="R7" s="81"/>
      <c r="S7" s="81"/>
      <c r="T7" s="81"/>
      <c r="U7" s="81"/>
      <c r="V7" s="81"/>
      <c r="W7" s="81"/>
      <c r="X7" s="140"/>
      <c r="Y7" s="151"/>
      <c r="Z7" s="85"/>
    </row>
    <row r="8" spans="1:26" s="1" customFormat="1" ht="49.5" customHeight="1" thickBot="1">
      <c r="A8" s="73"/>
      <c r="B8" s="58"/>
      <c r="C8" s="73"/>
      <c r="D8" s="74"/>
      <c r="E8" s="74"/>
      <c r="F8" s="74"/>
      <c r="G8" s="74"/>
      <c r="H8" s="74"/>
      <c r="I8" s="60"/>
      <c r="J8" s="58"/>
      <c r="K8" s="5" t="s">
        <v>21</v>
      </c>
      <c r="L8" s="77"/>
      <c r="M8" s="18" t="s">
        <v>22</v>
      </c>
      <c r="N8" s="19" t="s">
        <v>23</v>
      </c>
      <c r="O8" s="19" t="s">
        <v>24</v>
      </c>
      <c r="P8" s="20" t="s">
        <v>25</v>
      </c>
      <c r="Q8" s="21" t="s">
        <v>26</v>
      </c>
      <c r="R8" s="20" t="s">
        <v>27</v>
      </c>
      <c r="S8" s="21" t="s">
        <v>28</v>
      </c>
      <c r="T8" s="19" t="s">
        <v>29</v>
      </c>
      <c r="U8" s="20" t="s">
        <v>30</v>
      </c>
      <c r="V8" s="21" t="s">
        <v>31</v>
      </c>
      <c r="W8" s="19" t="s">
        <v>32</v>
      </c>
      <c r="X8" s="20" t="s">
        <v>33</v>
      </c>
      <c r="Y8" s="84"/>
      <c r="Z8" s="86"/>
    </row>
    <row r="9" spans="1:26" s="14" customFormat="1" ht="26.45" customHeight="1">
      <c r="A9" s="88" t="s">
        <v>117</v>
      </c>
      <c r="B9" s="88" t="s">
        <v>118</v>
      </c>
      <c r="C9" s="88" t="s">
        <v>119</v>
      </c>
      <c r="D9" s="93" t="s">
        <v>120</v>
      </c>
      <c r="E9" s="98" t="s">
        <v>121</v>
      </c>
      <c r="F9" s="98" t="s">
        <v>122</v>
      </c>
      <c r="G9" s="98" t="s">
        <v>123</v>
      </c>
      <c r="H9" s="98" t="s">
        <v>124</v>
      </c>
      <c r="I9" s="143" t="s">
        <v>42</v>
      </c>
      <c r="J9" s="145">
        <v>0.1</v>
      </c>
      <c r="K9" s="6" t="s">
        <v>43</v>
      </c>
      <c r="L9" s="104">
        <f>SUM(M10:X10)/12</f>
        <v>0.66666666666666663</v>
      </c>
      <c r="M9" s="24">
        <v>1</v>
      </c>
      <c r="N9" s="25">
        <v>1</v>
      </c>
      <c r="O9" s="25">
        <v>1</v>
      </c>
      <c r="P9" s="26">
        <v>1</v>
      </c>
      <c r="Q9" s="24">
        <v>1</v>
      </c>
      <c r="R9" s="26">
        <v>1</v>
      </c>
      <c r="S9" s="24">
        <v>1</v>
      </c>
      <c r="T9" s="25">
        <v>1</v>
      </c>
      <c r="U9" s="26">
        <v>1</v>
      </c>
      <c r="V9" s="24">
        <v>1</v>
      </c>
      <c r="W9" s="25">
        <v>1</v>
      </c>
      <c r="X9" s="26">
        <v>1</v>
      </c>
      <c r="Y9" s="152">
        <f>SUM(M9:X9)</f>
        <v>12</v>
      </c>
      <c r="Z9" s="106"/>
    </row>
    <row r="10" spans="1:26" s="14" customFormat="1" ht="26.45" customHeight="1">
      <c r="A10" s="89"/>
      <c r="B10" s="89"/>
      <c r="C10" s="89"/>
      <c r="D10" s="94"/>
      <c r="E10" s="100"/>
      <c r="F10" s="100"/>
      <c r="G10" s="100"/>
      <c r="H10" s="100"/>
      <c r="I10" s="144"/>
      <c r="J10" s="145"/>
      <c r="K10" s="6" t="s">
        <v>44</v>
      </c>
      <c r="L10" s="105"/>
      <c r="M10" s="24">
        <v>1</v>
      </c>
      <c r="N10" s="25">
        <v>1</v>
      </c>
      <c r="O10" s="25">
        <v>1</v>
      </c>
      <c r="P10" s="26">
        <v>1</v>
      </c>
      <c r="Q10" s="24">
        <v>1</v>
      </c>
      <c r="R10" s="26">
        <v>1</v>
      </c>
      <c r="S10" s="24">
        <v>1</v>
      </c>
      <c r="T10" s="25">
        <v>1</v>
      </c>
      <c r="U10" s="26"/>
      <c r="V10" s="24"/>
      <c r="W10" s="25"/>
      <c r="X10" s="26"/>
      <c r="Y10" s="153">
        <f>SUM(M10:X10)</f>
        <v>8</v>
      </c>
      <c r="Z10" s="106"/>
    </row>
    <row r="11" spans="1:26" s="14" customFormat="1" ht="36.6" customHeight="1">
      <c r="A11" s="89"/>
      <c r="B11" s="89"/>
      <c r="C11" s="89"/>
      <c r="D11" s="94"/>
      <c r="E11" s="98" t="s">
        <v>125</v>
      </c>
      <c r="F11" s="98" t="s">
        <v>126</v>
      </c>
      <c r="G11" s="123" t="s">
        <v>127</v>
      </c>
      <c r="H11" s="98" t="s">
        <v>94</v>
      </c>
      <c r="I11" s="143" t="s">
        <v>42</v>
      </c>
      <c r="J11" s="145">
        <v>0.1</v>
      </c>
      <c r="K11" s="6" t="s">
        <v>43</v>
      </c>
      <c r="L11" s="104">
        <f>SUM(M12:X12)/2</f>
        <v>0.5</v>
      </c>
      <c r="M11" s="24"/>
      <c r="N11" s="25"/>
      <c r="O11" s="25"/>
      <c r="P11" s="26"/>
      <c r="Q11" s="24"/>
      <c r="R11" s="26">
        <v>1</v>
      </c>
      <c r="S11" s="24"/>
      <c r="T11" s="25"/>
      <c r="U11" s="26"/>
      <c r="V11" s="24">
        <v>1</v>
      </c>
      <c r="W11" s="25"/>
      <c r="X11" s="26"/>
      <c r="Y11" s="153">
        <f t="shared" ref="Y11:Y24" si="0">SUM(M11:X11)</f>
        <v>2</v>
      </c>
      <c r="Z11" s="106"/>
    </row>
    <row r="12" spans="1:26" s="14" customFormat="1" ht="36.6" customHeight="1">
      <c r="A12" s="89"/>
      <c r="B12" s="89"/>
      <c r="C12" s="89"/>
      <c r="D12" s="95"/>
      <c r="E12" s="100"/>
      <c r="F12" s="100"/>
      <c r="G12" s="124"/>
      <c r="H12" s="100"/>
      <c r="I12" s="144"/>
      <c r="J12" s="145"/>
      <c r="K12" s="6" t="s">
        <v>44</v>
      </c>
      <c r="L12" s="105"/>
      <c r="M12" s="24"/>
      <c r="N12" s="25"/>
      <c r="O12" s="25"/>
      <c r="P12" s="26"/>
      <c r="Q12" s="24"/>
      <c r="R12" s="26">
        <v>1</v>
      </c>
      <c r="S12" s="24"/>
      <c r="T12" s="25"/>
      <c r="U12" s="26"/>
      <c r="V12" s="24"/>
      <c r="W12" s="25"/>
      <c r="X12" s="26"/>
      <c r="Y12" s="153">
        <f t="shared" si="0"/>
        <v>1</v>
      </c>
      <c r="Z12" s="106"/>
    </row>
    <row r="13" spans="1:26" s="14" customFormat="1" ht="34.9" customHeight="1">
      <c r="A13" s="89"/>
      <c r="B13" s="89"/>
      <c r="C13" s="89"/>
      <c r="D13" s="93" t="s">
        <v>128</v>
      </c>
      <c r="E13" s="98" t="s">
        <v>129</v>
      </c>
      <c r="F13" s="109" t="s">
        <v>130</v>
      </c>
      <c r="G13" s="98" t="s">
        <v>131</v>
      </c>
      <c r="H13" s="98" t="s">
        <v>132</v>
      </c>
      <c r="I13" s="143" t="s">
        <v>42</v>
      </c>
      <c r="J13" s="145">
        <v>0.1</v>
      </c>
      <c r="K13" s="6" t="s">
        <v>43</v>
      </c>
      <c r="L13" s="104">
        <f>SUM(M14:X14)/12</f>
        <v>0.66666666666666663</v>
      </c>
      <c r="M13" s="24">
        <v>1</v>
      </c>
      <c r="N13" s="25">
        <v>1</v>
      </c>
      <c r="O13" s="25">
        <v>1</v>
      </c>
      <c r="P13" s="26">
        <v>1</v>
      </c>
      <c r="Q13" s="24">
        <v>1</v>
      </c>
      <c r="R13" s="26">
        <v>1</v>
      </c>
      <c r="S13" s="24">
        <v>1</v>
      </c>
      <c r="T13" s="25">
        <v>1</v>
      </c>
      <c r="U13" s="26">
        <v>1</v>
      </c>
      <c r="V13" s="24">
        <v>1</v>
      </c>
      <c r="W13" s="25">
        <v>1</v>
      </c>
      <c r="X13" s="26">
        <v>1</v>
      </c>
      <c r="Y13" s="153">
        <f t="shared" si="0"/>
        <v>12</v>
      </c>
      <c r="Z13" s="106"/>
    </row>
    <row r="14" spans="1:26" s="14" customFormat="1" ht="34.9" customHeight="1">
      <c r="A14" s="89"/>
      <c r="B14" s="89"/>
      <c r="C14" s="89"/>
      <c r="D14" s="94"/>
      <c r="E14" s="100"/>
      <c r="F14" s="109"/>
      <c r="G14" s="100"/>
      <c r="H14" s="100"/>
      <c r="I14" s="144"/>
      <c r="J14" s="145"/>
      <c r="K14" s="6" t="s">
        <v>44</v>
      </c>
      <c r="L14" s="105"/>
      <c r="M14" s="24">
        <v>1</v>
      </c>
      <c r="N14" s="25">
        <v>1</v>
      </c>
      <c r="O14" s="25">
        <v>1</v>
      </c>
      <c r="P14" s="26">
        <v>1</v>
      </c>
      <c r="Q14" s="24">
        <v>1</v>
      </c>
      <c r="R14" s="26">
        <v>1</v>
      </c>
      <c r="S14" s="24">
        <v>1</v>
      </c>
      <c r="T14" s="25">
        <v>1</v>
      </c>
      <c r="U14" s="26"/>
      <c r="V14" s="24"/>
      <c r="W14" s="25"/>
      <c r="X14" s="26"/>
      <c r="Y14" s="153">
        <f t="shared" si="0"/>
        <v>8</v>
      </c>
      <c r="Z14" s="106"/>
    </row>
    <row r="15" spans="1:26" s="14" customFormat="1" ht="51.6" customHeight="1">
      <c r="A15" s="89"/>
      <c r="B15" s="89"/>
      <c r="C15" s="89"/>
      <c r="D15" s="94"/>
      <c r="E15" s="98" t="s">
        <v>133</v>
      </c>
      <c r="F15" s="98" t="s">
        <v>134</v>
      </c>
      <c r="G15" s="123" t="s">
        <v>135</v>
      </c>
      <c r="H15" s="98" t="s">
        <v>94</v>
      </c>
      <c r="I15" s="143" t="s">
        <v>42</v>
      </c>
      <c r="J15" s="145">
        <v>0.1</v>
      </c>
      <c r="K15" s="6" t="s">
        <v>43</v>
      </c>
      <c r="L15" s="104">
        <f>SUM(M16:X16)/2</f>
        <v>0.5</v>
      </c>
      <c r="M15" s="24"/>
      <c r="N15" s="25"/>
      <c r="O15" s="25"/>
      <c r="P15" s="26">
        <v>1</v>
      </c>
      <c r="Q15" s="24"/>
      <c r="R15" s="26"/>
      <c r="S15" s="24"/>
      <c r="T15" s="25"/>
      <c r="U15" s="26"/>
      <c r="V15" s="24"/>
      <c r="W15" s="25">
        <v>1</v>
      </c>
      <c r="X15" s="26"/>
      <c r="Y15" s="153">
        <f t="shared" si="0"/>
        <v>2</v>
      </c>
      <c r="Z15" s="106"/>
    </row>
    <row r="16" spans="1:26" s="15" customFormat="1" ht="51.6" customHeight="1">
      <c r="A16" s="89"/>
      <c r="B16" s="89"/>
      <c r="C16" s="89"/>
      <c r="D16" s="94"/>
      <c r="E16" s="100"/>
      <c r="F16" s="100"/>
      <c r="G16" s="124"/>
      <c r="H16" s="100"/>
      <c r="I16" s="144"/>
      <c r="J16" s="145"/>
      <c r="K16" s="6" t="s">
        <v>44</v>
      </c>
      <c r="L16" s="105"/>
      <c r="M16" s="24"/>
      <c r="N16" s="25"/>
      <c r="O16" s="25"/>
      <c r="P16" s="26">
        <v>1</v>
      </c>
      <c r="Q16" s="24"/>
      <c r="R16" s="26"/>
      <c r="S16" s="24"/>
      <c r="T16" s="25"/>
      <c r="U16" s="26"/>
      <c r="V16" s="24"/>
      <c r="W16" s="25"/>
      <c r="X16" s="26"/>
      <c r="Y16" s="153">
        <f t="shared" si="0"/>
        <v>1</v>
      </c>
      <c r="Z16" s="106"/>
    </row>
    <row r="17" spans="1:26" s="15" customFormat="1" ht="34.15" customHeight="1">
      <c r="A17" s="89"/>
      <c r="B17" s="89"/>
      <c r="C17" s="89"/>
      <c r="D17" s="94"/>
      <c r="E17" s="98" t="s">
        <v>136</v>
      </c>
      <c r="F17" s="109" t="s">
        <v>137</v>
      </c>
      <c r="G17" s="128" t="s">
        <v>138</v>
      </c>
      <c r="H17" s="149" t="s">
        <v>139</v>
      </c>
      <c r="I17" s="143" t="s">
        <v>42</v>
      </c>
      <c r="J17" s="145">
        <v>0.05</v>
      </c>
      <c r="K17" s="7" t="s">
        <v>43</v>
      </c>
      <c r="L17" s="104">
        <f>SUM(M18:X18)/2</f>
        <v>0.5</v>
      </c>
      <c r="M17" s="24"/>
      <c r="N17" s="25"/>
      <c r="O17" s="25"/>
      <c r="P17" s="26"/>
      <c r="Q17" s="24">
        <v>1</v>
      </c>
      <c r="R17" s="26"/>
      <c r="S17" s="24"/>
      <c r="T17" s="25"/>
      <c r="U17" s="26">
        <v>1</v>
      </c>
      <c r="V17" s="24"/>
      <c r="W17" s="25"/>
      <c r="X17" s="26"/>
      <c r="Y17" s="153">
        <f t="shared" si="0"/>
        <v>2</v>
      </c>
      <c r="Z17" s="106"/>
    </row>
    <row r="18" spans="1:26" s="15" customFormat="1" ht="39.6" customHeight="1">
      <c r="A18" s="89"/>
      <c r="B18" s="89"/>
      <c r="C18" s="89"/>
      <c r="D18" s="94"/>
      <c r="E18" s="100"/>
      <c r="F18" s="109"/>
      <c r="G18" s="128"/>
      <c r="H18" s="149"/>
      <c r="I18" s="144"/>
      <c r="J18" s="145"/>
      <c r="K18" s="7" t="s">
        <v>44</v>
      </c>
      <c r="L18" s="105"/>
      <c r="M18" s="24"/>
      <c r="N18" s="25"/>
      <c r="O18" s="25"/>
      <c r="P18" s="26"/>
      <c r="Q18" s="24">
        <v>1</v>
      </c>
      <c r="R18" s="26"/>
      <c r="S18" s="24"/>
      <c r="T18" s="25"/>
      <c r="U18" s="26"/>
      <c r="V18" s="24"/>
      <c r="W18" s="25"/>
      <c r="X18" s="26"/>
      <c r="Y18" s="153">
        <f t="shared" si="0"/>
        <v>1</v>
      </c>
      <c r="Z18" s="106"/>
    </row>
    <row r="19" spans="1:26" s="15" customFormat="1" ht="42" customHeight="1">
      <c r="A19" s="89"/>
      <c r="B19" s="89"/>
      <c r="C19" s="89"/>
      <c r="D19" s="94"/>
      <c r="E19" s="102" t="s">
        <v>140</v>
      </c>
      <c r="F19" s="102" t="s">
        <v>141</v>
      </c>
      <c r="G19" s="109" t="s">
        <v>142</v>
      </c>
      <c r="H19" s="102" t="s">
        <v>143</v>
      </c>
      <c r="I19" s="143" t="s">
        <v>42</v>
      </c>
      <c r="J19" s="145">
        <v>0.15</v>
      </c>
      <c r="K19" s="7" t="s">
        <v>43</v>
      </c>
      <c r="L19" s="104">
        <f>SUM(M20:X20)/2</f>
        <v>0.5</v>
      </c>
      <c r="M19" s="24"/>
      <c r="N19" s="25"/>
      <c r="O19" s="25"/>
      <c r="P19" s="26"/>
      <c r="Q19" s="24"/>
      <c r="R19" s="26">
        <v>1</v>
      </c>
      <c r="S19" s="24"/>
      <c r="T19" s="25"/>
      <c r="U19" s="26"/>
      <c r="V19" s="24"/>
      <c r="W19" s="25">
        <v>1</v>
      </c>
      <c r="X19" s="26"/>
      <c r="Y19" s="153">
        <f t="shared" si="0"/>
        <v>2</v>
      </c>
      <c r="Z19" s="106"/>
    </row>
    <row r="20" spans="1:26" s="15" customFormat="1" ht="42" customHeight="1">
      <c r="A20" s="89"/>
      <c r="B20" s="89"/>
      <c r="C20" s="89"/>
      <c r="D20" s="95"/>
      <c r="E20" s="103"/>
      <c r="F20" s="103"/>
      <c r="G20" s="109"/>
      <c r="H20" s="103"/>
      <c r="I20" s="144"/>
      <c r="J20" s="145"/>
      <c r="K20" s="7" t="s">
        <v>44</v>
      </c>
      <c r="L20" s="105"/>
      <c r="M20" s="24"/>
      <c r="N20" s="25"/>
      <c r="O20" s="25"/>
      <c r="P20" s="26"/>
      <c r="Q20" s="24"/>
      <c r="R20" s="26">
        <v>1</v>
      </c>
      <c r="S20" s="24"/>
      <c r="T20" s="25"/>
      <c r="U20" s="26"/>
      <c r="V20" s="24"/>
      <c r="W20" s="25"/>
      <c r="X20" s="26"/>
      <c r="Y20" s="153">
        <f t="shared" si="0"/>
        <v>1</v>
      </c>
      <c r="Z20" s="106"/>
    </row>
    <row r="21" spans="1:26" s="15" customFormat="1" ht="42" customHeight="1">
      <c r="A21" s="89"/>
      <c r="B21" s="89"/>
      <c r="C21" s="89"/>
      <c r="D21" s="93" t="s">
        <v>144</v>
      </c>
      <c r="E21" s="98" t="s">
        <v>145</v>
      </c>
      <c r="F21" s="98" t="s">
        <v>146</v>
      </c>
      <c r="G21" s="109" t="s">
        <v>147</v>
      </c>
      <c r="H21" s="128" t="s">
        <v>148</v>
      </c>
      <c r="I21" s="143" t="s">
        <v>42</v>
      </c>
      <c r="J21" s="145">
        <v>0.15</v>
      </c>
      <c r="K21" s="7" t="s">
        <v>43</v>
      </c>
      <c r="L21" s="104">
        <f>SUM(M22:X22)/1</f>
        <v>0</v>
      </c>
      <c r="M21" s="24"/>
      <c r="N21" s="25"/>
      <c r="O21" s="25"/>
      <c r="P21" s="26"/>
      <c r="Q21" s="24"/>
      <c r="R21" s="26"/>
      <c r="S21" s="24"/>
      <c r="T21" s="25"/>
      <c r="U21" s="26"/>
      <c r="V21" s="24">
        <v>1</v>
      </c>
      <c r="W21" s="25"/>
      <c r="X21" s="26"/>
      <c r="Y21" s="153">
        <f t="shared" si="0"/>
        <v>1</v>
      </c>
      <c r="Z21" s="106"/>
    </row>
    <row r="22" spans="1:26" s="15" customFormat="1" ht="42" customHeight="1">
      <c r="A22" s="89"/>
      <c r="B22" s="89"/>
      <c r="C22" s="89"/>
      <c r="D22" s="95"/>
      <c r="E22" s="100"/>
      <c r="F22" s="100"/>
      <c r="G22" s="109"/>
      <c r="H22" s="128"/>
      <c r="I22" s="144"/>
      <c r="J22" s="145"/>
      <c r="K22" s="7" t="s">
        <v>44</v>
      </c>
      <c r="L22" s="105"/>
      <c r="M22" s="24"/>
      <c r="N22" s="25"/>
      <c r="O22" s="25"/>
      <c r="P22" s="26"/>
      <c r="Q22" s="24"/>
      <c r="R22" s="26"/>
      <c r="S22" s="24"/>
      <c r="T22" s="25"/>
      <c r="U22" s="26"/>
      <c r="V22" s="24"/>
      <c r="W22" s="25"/>
      <c r="X22" s="26"/>
      <c r="Y22" s="153">
        <f t="shared" si="0"/>
        <v>0</v>
      </c>
      <c r="Z22" s="106"/>
    </row>
    <row r="23" spans="1:26" s="15" customFormat="1" ht="42" customHeight="1">
      <c r="A23" s="89"/>
      <c r="B23" s="89"/>
      <c r="C23" s="89"/>
      <c r="D23" s="98" t="s">
        <v>149</v>
      </c>
      <c r="E23" s="98" t="s">
        <v>150</v>
      </c>
      <c r="F23" s="128" t="s">
        <v>151</v>
      </c>
      <c r="G23" s="123" t="s">
        <v>152</v>
      </c>
      <c r="H23" s="98" t="s">
        <v>153</v>
      </c>
      <c r="I23" s="143" t="s">
        <v>42</v>
      </c>
      <c r="J23" s="145">
        <v>0.1</v>
      </c>
      <c r="K23" s="7" t="s">
        <v>43</v>
      </c>
      <c r="L23" s="104">
        <f>SUM(M24:X24)/2</f>
        <v>0.5</v>
      </c>
      <c r="M23" s="24"/>
      <c r="N23" s="25"/>
      <c r="O23" s="25"/>
      <c r="P23" s="26"/>
      <c r="Q23" s="24">
        <v>1</v>
      </c>
      <c r="R23" s="26"/>
      <c r="S23" s="24"/>
      <c r="T23" s="25"/>
      <c r="U23" s="26"/>
      <c r="V23" s="24"/>
      <c r="W23" s="25">
        <v>1</v>
      </c>
      <c r="X23" s="26"/>
      <c r="Y23" s="153">
        <f t="shared" si="0"/>
        <v>2</v>
      </c>
      <c r="Z23" s="106"/>
    </row>
    <row r="24" spans="1:26" s="15" customFormat="1" ht="42" customHeight="1">
      <c r="A24" s="89"/>
      <c r="B24" s="89"/>
      <c r="C24" s="89"/>
      <c r="D24" s="99"/>
      <c r="E24" s="100"/>
      <c r="F24" s="128"/>
      <c r="G24" s="124"/>
      <c r="H24" s="100"/>
      <c r="I24" s="144"/>
      <c r="J24" s="145"/>
      <c r="K24" s="7" t="s">
        <v>44</v>
      </c>
      <c r="L24" s="105"/>
      <c r="M24" s="24"/>
      <c r="N24" s="25"/>
      <c r="O24" s="25"/>
      <c r="P24" s="26"/>
      <c r="Q24" s="24">
        <v>1</v>
      </c>
      <c r="R24" s="26"/>
      <c r="S24" s="24"/>
      <c r="T24" s="25"/>
      <c r="U24" s="26"/>
      <c r="V24" s="24"/>
      <c r="W24" s="25"/>
      <c r="X24" s="26"/>
      <c r="Y24" s="153">
        <f t="shared" si="0"/>
        <v>1</v>
      </c>
      <c r="Z24" s="106"/>
    </row>
    <row r="25" spans="1:26" s="15" customFormat="1" ht="42" customHeight="1">
      <c r="A25" s="89"/>
      <c r="B25" s="89"/>
      <c r="C25" s="89"/>
      <c r="D25" s="99"/>
      <c r="E25" s="98" t="s">
        <v>154</v>
      </c>
      <c r="F25" s="128" t="s">
        <v>155</v>
      </c>
      <c r="G25" s="128" t="s">
        <v>156</v>
      </c>
      <c r="H25" s="109" t="s">
        <v>157</v>
      </c>
      <c r="I25" s="143" t="s">
        <v>42</v>
      </c>
      <c r="J25" s="145">
        <v>0.05</v>
      </c>
      <c r="K25" s="7" t="s">
        <v>43</v>
      </c>
      <c r="L25" s="104">
        <f>SUM(M26:X26)/1</f>
        <v>1</v>
      </c>
      <c r="M25" s="24"/>
      <c r="N25" s="25"/>
      <c r="O25" s="25"/>
      <c r="P25" s="26"/>
      <c r="Q25" s="24">
        <v>1</v>
      </c>
      <c r="R25" s="26"/>
      <c r="S25" s="24"/>
      <c r="T25" s="25"/>
      <c r="U25" s="26"/>
      <c r="V25" s="24"/>
      <c r="W25" s="25"/>
      <c r="X25" s="26"/>
      <c r="Y25" s="153">
        <f>SUM(M25:X25)</f>
        <v>1</v>
      </c>
      <c r="Z25" s="106"/>
    </row>
    <row r="26" spans="1:26" s="15" customFormat="1" ht="42" customHeight="1">
      <c r="A26" s="89"/>
      <c r="B26" s="89"/>
      <c r="C26" s="89"/>
      <c r="D26" s="100"/>
      <c r="E26" s="100"/>
      <c r="F26" s="128"/>
      <c r="G26" s="128"/>
      <c r="H26" s="109"/>
      <c r="I26" s="144"/>
      <c r="J26" s="145"/>
      <c r="K26" s="7" t="s">
        <v>44</v>
      </c>
      <c r="L26" s="105"/>
      <c r="M26" s="24"/>
      <c r="N26" s="25"/>
      <c r="O26" s="25"/>
      <c r="P26" s="26"/>
      <c r="Q26" s="24">
        <v>1</v>
      </c>
      <c r="R26" s="26"/>
      <c r="S26" s="24"/>
      <c r="T26" s="25"/>
      <c r="U26" s="26"/>
      <c r="V26" s="24"/>
      <c r="W26" s="25"/>
      <c r="X26" s="26"/>
      <c r="Y26" s="153">
        <f>SUM(M26:X26)</f>
        <v>1</v>
      </c>
      <c r="Z26" s="106"/>
    </row>
    <row r="27" spans="1:26" s="15" customFormat="1" ht="48.75" customHeight="1">
      <c r="A27" s="89"/>
      <c r="B27" s="89"/>
      <c r="C27" s="89"/>
      <c r="D27" s="146" t="s">
        <v>158</v>
      </c>
      <c r="E27" s="146" t="s">
        <v>159</v>
      </c>
      <c r="F27" s="142" t="s">
        <v>160</v>
      </c>
      <c r="G27" s="142" t="s">
        <v>161</v>
      </c>
      <c r="H27" s="129" t="s">
        <v>162</v>
      </c>
      <c r="I27" s="143" t="s">
        <v>42</v>
      </c>
      <c r="J27" s="145">
        <v>0.1</v>
      </c>
      <c r="K27" s="7" t="s">
        <v>43</v>
      </c>
      <c r="L27" s="104">
        <f>SUM(M28:X28)/2</f>
        <v>0.5</v>
      </c>
      <c r="M27" s="24"/>
      <c r="N27" s="25"/>
      <c r="O27" s="25"/>
      <c r="P27" s="26"/>
      <c r="Q27" s="24"/>
      <c r="R27" s="26">
        <v>1</v>
      </c>
      <c r="S27" s="24"/>
      <c r="T27" s="25"/>
      <c r="U27" s="26"/>
      <c r="V27" s="24"/>
      <c r="W27" s="25"/>
      <c r="X27" s="26">
        <v>1</v>
      </c>
      <c r="Y27" s="153">
        <f>SUM(M27:X27)</f>
        <v>2</v>
      </c>
      <c r="Z27" s="106"/>
    </row>
    <row r="28" spans="1:26" s="15" customFormat="1" ht="35.25" customHeight="1">
      <c r="A28" s="148"/>
      <c r="B28" s="148"/>
      <c r="C28" s="148"/>
      <c r="D28" s="147"/>
      <c r="E28" s="147"/>
      <c r="F28" s="142"/>
      <c r="G28" s="142"/>
      <c r="H28" s="129"/>
      <c r="I28" s="144"/>
      <c r="J28" s="145"/>
      <c r="K28" s="7" t="s">
        <v>44</v>
      </c>
      <c r="L28" s="105"/>
      <c r="M28" s="51"/>
      <c r="N28" s="52"/>
      <c r="O28" s="52"/>
      <c r="P28" s="53"/>
      <c r="Q28" s="51"/>
      <c r="R28" s="53">
        <v>1</v>
      </c>
      <c r="S28" s="51"/>
      <c r="T28" s="52"/>
      <c r="U28" s="53"/>
      <c r="V28" s="51"/>
      <c r="W28" s="52"/>
      <c r="X28" s="53"/>
      <c r="Y28" s="156">
        <f>SUM(M28:X28)</f>
        <v>1</v>
      </c>
      <c r="Z28" s="106"/>
    </row>
    <row r="29" spans="1:26" ht="15">
      <c r="A29" s="114" t="s">
        <v>72</v>
      </c>
      <c r="B29" s="115"/>
      <c r="C29" s="115"/>
      <c r="D29" s="115"/>
      <c r="E29" s="115"/>
      <c r="F29" s="115"/>
      <c r="G29" s="115"/>
      <c r="H29" s="115"/>
      <c r="I29" s="115"/>
      <c r="J29" s="116">
        <f>SUM(J9:J28)</f>
        <v>1</v>
      </c>
      <c r="K29" s="8" t="s">
        <v>43</v>
      </c>
      <c r="L29" s="118">
        <f>AVERAGE(L9:L28)</f>
        <v>0.53333333333333333</v>
      </c>
      <c r="M29" s="54">
        <f>SUM(M9,M11,M13,M15,M17,M19,M21,M23,M25,M27)</f>
        <v>2</v>
      </c>
      <c r="N29" s="55">
        <f t="shared" ref="N29:Y29" si="1">SUM(N9,N11,N13,N15,N17,N19,N21,N23,N25,N27)</f>
        <v>2</v>
      </c>
      <c r="O29" s="55">
        <f t="shared" si="1"/>
        <v>2</v>
      </c>
      <c r="P29" s="56">
        <f t="shared" si="1"/>
        <v>3</v>
      </c>
      <c r="Q29" s="54">
        <f t="shared" si="1"/>
        <v>5</v>
      </c>
      <c r="R29" s="56">
        <f t="shared" si="1"/>
        <v>5</v>
      </c>
      <c r="S29" s="54">
        <f t="shared" si="1"/>
        <v>2</v>
      </c>
      <c r="T29" s="55">
        <f t="shared" si="1"/>
        <v>2</v>
      </c>
      <c r="U29" s="56">
        <f t="shared" si="1"/>
        <v>3</v>
      </c>
      <c r="V29" s="54">
        <f t="shared" si="1"/>
        <v>4</v>
      </c>
      <c r="W29" s="55">
        <f t="shared" si="1"/>
        <v>5</v>
      </c>
      <c r="X29" s="56">
        <f t="shared" si="1"/>
        <v>3</v>
      </c>
      <c r="Y29" s="157">
        <f t="shared" si="1"/>
        <v>38</v>
      </c>
      <c r="Z29" s="120"/>
    </row>
    <row r="30" spans="1:26" ht="15" thickBot="1">
      <c r="A30" s="121" t="s">
        <v>73</v>
      </c>
      <c r="B30" s="121"/>
      <c r="C30" s="121"/>
      <c r="D30" s="121"/>
      <c r="E30" s="121"/>
      <c r="F30" s="121"/>
      <c r="G30" s="121"/>
      <c r="H30" s="121"/>
      <c r="I30" s="121"/>
      <c r="J30" s="117"/>
      <c r="K30" s="9" t="s">
        <v>44</v>
      </c>
      <c r="L30" s="119"/>
      <c r="M30" s="34">
        <f>SUM(M10,M12,M14,M16,M18,M20,M22,M24,M26,M28)</f>
        <v>2</v>
      </c>
      <c r="N30" s="35">
        <f t="shared" ref="N30:Y30" si="2">SUM(N10,N12,N14,N16,N18,N20,N22,N24,N26,N28)</f>
        <v>2</v>
      </c>
      <c r="O30" s="35">
        <f t="shared" si="2"/>
        <v>2</v>
      </c>
      <c r="P30" s="36">
        <f t="shared" si="2"/>
        <v>3</v>
      </c>
      <c r="Q30" s="34">
        <f t="shared" si="2"/>
        <v>5</v>
      </c>
      <c r="R30" s="36">
        <f t="shared" si="2"/>
        <v>5</v>
      </c>
      <c r="S30" s="34">
        <f t="shared" si="2"/>
        <v>2</v>
      </c>
      <c r="T30" s="35">
        <f t="shared" si="2"/>
        <v>2</v>
      </c>
      <c r="U30" s="36">
        <f t="shared" si="2"/>
        <v>0</v>
      </c>
      <c r="V30" s="34">
        <f t="shared" si="2"/>
        <v>0</v>
      </c>
      <c r="W30" s="35">
        <f t="shared" si="2"/>
        <v>0</v>
      </c>
      <c r="X30" s="36">
        <f t="shared" si="2"/>
        <v>0</v>
      </c>
      <c r="Y30" s="155">
        <f t="shared" si="2"/>
        <v>23</v>
      </c>
      <c r="Z30" s="120"/>
    </row>
  </sheetData>
  <mergeCells count="113">
    <mergeCell ref="A1:A3"/>
    <mergeCell ref="B1:Y2"/>
    <mergeCell ref="B3:Y3"/>
    <mergeCell ref="A4:C5"/>
    <mergeCell ref="D4:Z5"/>
    <mergeCell ref="A6:A8"/>
    <mergeCell ref="B6:B8"/>
    <mergeCell ref="C6:C8"/>
    <mergeCell ref="D6:D8"/>
    <mergeCell ref="E6:E8"/>
    <mergeCell ref="F6:F8"/>
    <mergeCell ref="G6:G8"/>
    <mergeCell ref="H6:H8"/>
    <mergeCell ref="G11:G12"/>
    <mergeCell ref="G9:G10"/>
    <mergeCell ref="H9:H10"/>
    <mergeCell ref="E15:E16"/>
    <mergeCell ref="F15:F16"/>
    <mergeCell ref="E11:E12"/>
    <mergeCell ref="F11:F12"/>
    <mergeCell ref="H13:H14"/>
    <mergeCell ref="E13:E14"/>
    <mergeCell ref="F13:F14"/>
    <mergeCell ref="G15:G16"/>
    <mergeCell ref="I9:I10"/>
    <mergeCell ref="J9:J10"/>
    <mergeCell ref="L9:L10"/>
    <mergeCell ref="Z9:Z10"/>
    <mergeCell ref="L6:L8"/>
    <mergeCell ref="M6:X7"/>
    <mergeCell ref="Y6:Y8"/>
    <mergeCell ref="Z6:Z8"/>
    <mergeCell ref="I6:I8"/>
    <mergeCell ref="J6:J8"/>
    <mergeCell ref="K6:K7"/>
    <mergeCell ref="Z19:Z20"/>
    <mergeCell ref="I13:I14"/>
    <mergeCell ref="J13:J14"/>
    <mergeCell ref="L13:L14"/>
    <mergeCell ref="Z13:Z14"/>
    <mergeCell ref="H11:H12"/>
    <mergeCell ref="I11:I12"/>
    <mergeCell ref="J11:J12"/>
    <mergeCell ref="L11:L12"/>
    <mergeCell ref="Z11:Z12"/>
    <mergeCell ref="E25:E26"/>
    <mergeCell ref="Z25:Z26"/>
    <mergeCell ref="D23:D26"/>
    <mergeCell ref="D13:D20"/>
    <mergeCell ref="G17:G18"/>
    <mergeCell ref="H17:H18"/>
    <mergeCell ref="I17:I18"/>
    <mergeCell ref="J17:J18"/>
    <mergeCell ref="L17:L18"/>
    <mergeCell ref="Z17:Z18"/>
    <mergeCell ref="H15:H16"/>
    <mergeCell ref="I15:I16"/>
    <mergeCell ref="J15:J16"/>
    <mergeCell ref="L15:L16"/>
    <mergeCell ref="Z15:Z16"/>
    <mergeCell ref="G13:G14"/>
    <mergeCell ref="F19:F20"/>
    <mergeCell ref="D21:D22"/>
    <mergeCell ref="E21:E22"/>
    <mergeCell ref="F21:F22"/>
    <mergeCell ref="H19:H20"/>
    <mergeCell ref="I19:I20"/>
    <mergeCell ref="J19:J20"/>
    <mergeCell ref="L19:L20"/>
    <mergeCell ref="F25:F26"/>
    <mergeCell ref="G25:G26"/>
    <mergeCell ref="G23:G24"/>
    <mergeCell ref="H23:H24"/>
    <mergeCell ref="I23:I24"/>
    <mergeCell ref="J23:J24"/>
    <mergeCell ref="L23:L24"/>
    <mergeCell ref="H25:H26"/>
    <mergeCell ref="I25:I26"/>
    <mergeCell ref="J25:J26"/>
    <mergeCell ref="L25:L26"/>
    <mergeCell ref="G21:G22"/>
    <mergeCell ref="Z23:Z24"/>
    <mergeCell ref="I21:I22"/>
    <mergeCell ref="J21:J22"/>
    <mergeCell ref="L21:L22"/>
    <mergeCell ref="Z21:Z22"/>
    <mergeCell ref="F23:F24"/>
    <mergeCell ref="H21:H22"/>
    <mergeCell ref="E23:E24"/>
    <mergeCell ref="A29:I29"/>
    <mergeCell ref="J29:J30"/>
    <mergeCell ref="L29:L30"/>
    <mergeCell ref="Z29:Z30"/>
    <mergeCell ref="A30:I30"/>
    <mergeCell ref="G27:G28"/>
    <mergeCell ref="H27:H28"/>
    <mergeCell ref="I27:I28"/>
    <mergeCell ref="J27:J28"/>
    <mergeCell ref="L27:L28"/>
    <mergeCell ref="Z27:Z28"/>
    <mergeCell ref="D27:D28"/>
    <mergeCell ref="E27:E28"/>
    <mergeCell ref="F27:F28"/>
    <mergeCell ref="A9:A28"/>
    <mergeCell ref="E9:E10"/>
    <mergeCell ref="F9:F10"/>
    <mergeCell ref="E17:E18"/>
    <mergeCell ref="F17:F18"/>
    <mergeCell ref="B9:B28"/>
    <mergeCell ref="C9:C28"/>
    <mergeCell ref="D9:D12"/>
    <mergeCell ref="E19:E20"/>
    <mergeCell ref="G19:G20"/>
  </mergeCells>
  <pageMargins left="0.7" right="0.7" top="0.75" bottom="0.75" header="0.3" footer="0.3"/>
  <pageSetup scale="18" orientation="portrait"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A761FDAB850CBB4E97792C1EBF1C4E8A" ma:contentTypeVersion="14" ma:contentTypeDescription="Crear nuevo documento." ma:contentTypeScope="" ma:versionID="67f6ee3663e161dd3083a6ce2cc44a7c">
  <xsd:schema xmlns:xsd="http://www.w3.org/2001/XMLSchema" xmlns:xs="http://www.w3.org/2001/XMLSchema" xmlns:p="http://schemas.microsoft.com/office/2006/metadata/properties" xmlns:ns2="9c9a56ab-0917-42e3-a5d9-3b6d2290f54e" xmlns:ns3="f87877d4-59ee-4197-8061-cc38171fbd6c" targetNamespace="http://schemas.microsoft.com/office/2006/metadata/properties" ma:root="true" ma:fieldsID="b0ceea72d1395224bbb6928c65152f00" ns2:_="" ns3:_="">
    <xsd:import namespace="9c9a56ab-0917-42e3-a5d9-3b6d2290f54e"/>
    <xsd:import namespace="f87877d4-59ee-4197-8061-cc38171fbd6c"/>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c9a56ab-0917-42e3-a5d9-3b6d2290f5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5" nillable="true" ma:taxonomy="true" ma:internalName="lcf76f155ced4ddcb4097134ff3c332f" ma:taxonomyFieldName="MediaServiceImageTags" ma:displayName="Etiquetas de imagen" ma:readOnly="false" ma:fieldId="{5cf76f15-5ced-4ddc-b409-7134ff3c332f}" ma:taxonomyMulti="true" ma:sspId="f7177639-5b3b-41ea-846e-d21bebb5f187" ma:termSetId="09814cd3-568e-fe90-9814-8d621ff8fb84" ma:anchorId="fba54fb3-c3e1-fe81-a776-ca4b69148c4d" ma:open="true" ma:isKeyword="false">
      <xsd:complexType>
        <xsd:sequence>
          <xsd:element ref="pc:Terms" minOccurs="0" maxOccurs="1"/>
        </xsd:sequence>
      </xsd:complex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LengthInSeconds" ma:index="21"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f87877d4-59ee-4197-8061-cc38171fbd6c"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16" nillable="true" ma:displayName="Taxonomy Catch All Column" ma:hidden="true" ma:list="{a2465706-b0ce-4a5f-8c2d-f734e81b6d3a}" ma:internalName="TaxCatchAll" ma:showField="CatchAllData" ma:web="f87877d4-59ee-4197-8061-cc38171fbd6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9c9a56ab-0917-42e3-a5d9-3b6d2290f54e">
      <Terms xmlns="http://schemas.microsoft.com/office/infopath/2007/PartnerControls"/>
    </lcf76f155ced4ddcb4097134ff3c332f>
    <TaxCatchAll xmlns="f87877d4-59ee-4197-8061-cc38171fbd6c" xsi:nil="true"/>
  </documentManagement>
</p:properties>
</file>

<file path=customXml/itemProps1.xml><?xml version="1.0" encoding="utf-8"?>
<ds:datastoreItem xmlns:ds="http://schemas.openxmlformats.org/officeDocument/2006/customXml" ds:itemID="{E60AE18D-13EC-4416-8DEB-4B419DAF2C9F}"/>
</file>

<file path=customXml/itemProps2.xml><?xml version="1.0" encoding="utf-8"?>
<ds:datastoreItem xmlns:ds="http://schemas.openxmlformats.org/officeDocument/2006/customXml" ds:itemID="{801E2366-2078-4379-B62D-DFBC9779C584}"/>
</file>

<file path=customXml/itemProps3.xml><?xml version="1.0" encoding="utf-8"?>
<ds:datastoreItem xmlns:ds="http://schemas.openxmlformats.org/officeDocument/2006/customXml" ds:itemID="{81479828-8722-42A2-A65E-7FB356F25DAE}"/>
</file>

<file path=docProps/app.xml><?xml version="1.0" encoding="utf-8"?>
<Properties xmlns="http://schemas.openxmlformats.org/officeDocument/2006/extended-properties" xmlns:vt="http://schemas.openxmlformats.org/officeDocument/2006/docPropsVTypes">
  <Application>Microsoft Excel Online</Application>
  <Manager/>
  <Company>igac</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maria.cruz</dc:creator>
  <cp:keywords/>
  <dc:description/>
  <cp:lastModifiedBy>Martha Patricia Jiménez Hernández</cp:lastModifiedBy>
  <cp:revision/>
  <dcterms:created xsi:type="dcterms:W3CDTF">2013-10-08T21:06:18Z</dcterms:created>
  <dcterms:modified xsi:type="dcterms:W3CDTF">2024-09-16T18:55:41Z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0x010100A761FDAB850CBB4E97792C1EBF1C4E8A</vt:lpwstr>
  </property>
</Properties>
</file>