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codeName="ThisWorkbook" defaultThemeVersion="124226"/>
  <mc:AlternateContent xmlns:mc="http://schemas.openxmlformats.org/markup-compatibility/2006">
    <mc:Choice Requires="x15">
      <x15ac:absPath xmlns:x15ac="http://schemas.microsoft.com/office/spreadsheetml/2010/11/ac" url="https://igacoffice365-my.sharepoint.com/personal/laurai_gonzalez_igac_gov_co/Documents/Documentacion SGI/2024/12. Diciembre/20241230 PC-PCF-10 Viáticos y Comisiones para Funcionarios/"/>
    </mc:Choice>
  </mc:AlternateContent>
  <xr:revisionPtr revIDLastSave="2" documentId="11_B19FFADF9DE050F829ABB3FBB124165BEC092BE7" xr6:coauthVersionLast="47" xr6:coauthVersionMax="47" xr10:uidLastSave="{A6B2C977-C3C8-4823-ABE9-20B1F3E7A541}"/>
  <bookViews>
    <workbookView xWindow="-120" yWindow="-120" windowWidth="20730" windowHeight="11040" xr2:uid="{00000000-000D-0000-FFFF-FFFF00000000}"/>
  </bookViews>
  <sheets>
    <sheet name="FO-PCF-PC10-03" sheetId="1" r:id="rId1"/>
    <sheet name="Hoja1" sheetId="2" state="hidden" r:id="rId2"/>
    <sheet name="JUNIO (2)" sheetId="3" state="hidden" r:id="rId3"/>
  </sheets>
  <definedNames>
    <definedName name="_xlnm.Print_Area" localSheetId="0">'FO-PCF-PC10-03'!$A$1:$K$42</definedName>
    <definedName name="_xlnm.Print_Area" localSheetId="2">'JUNIO (2)'!$A$1:$L$219</definedName>
    <definedName name="_xlnm.Print_Titles" localSheetId="0">'FO-PCF-PC10-03'!$1:$6</definedName>
    <definedName name="Z_22427A74_474C_47B6_AFE6_9BF320E9B266_.wvu.PrintArea" localSheetId="0" hidden="1">'FO-PCF-PC10-03'!$A$1:$K$42</definedName>
    <definedName name="Z_22427A74_474C_47B6_AFE6_9BF320E9B266_.wvu.PrintArea" localSheetId="2" hidden="1">'JUNIO (2)'!$A$1:$L$219</definedName>
    <definedName name="Z_22427A74_474C_47B6_AFE6_9BF320E9B266_.wvu.PrintTitles" localSheetId="0" hidden="1">'FO-PCF-PC10-03'!$1:$6</definedName>
  </definedNames>
  <calcPr calcId="191029"/>
  <customWorkbookViews>
    <customWorkbookView name="Gustavo Adolfo Acosta Cuellar - Vista personalizada" guid="{22427A74-474C-47B6-AFE6-9BF320E9B266}" mergeInterval="0" personalView="1" maximized="1" xWindow="-9" yWindow="-9" windowWidth="1938" windowHeight="1048" activeSheetId="1"/>
  </customWorkbookView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8" i="1" l="1"/>
  <c r="E8" i="1"/>
  <c r="E9" i="1" s="1"/>
  <c r="E10" i="1" l="1"/>
  <c r="J27" i="1"/>
  <c r="J9" i="1" s="1"/>
  <c r="J10" i="1" s="1"/>
  <c r="H5" i="3"/>
  <c r="L5" i="3"/>
  <c r="H6" i="3"/>
  <c r="L6" i="3"/>
  <c r="H7" i="3"/>
  <c r="L7" i="3"/>
  <c r="L8" i="3"/>
  <c r="H9" i="3"/>
  <c r="L9" i="3"/>
  <c r="H10" i="3"/>
  <c r="L10" i="3"/>
  <c r="L11" i="3"/>
  <c r="H12" i="3"/>
  <c r="L12" i="3"/>
  <c r="L13" i="3"/>
  <c r="H14" i="3"/>
  <c r="L14" i="3"/>
  <c r="H15" i="3"/>
  <c r="L15" i="3"/>
  <c r="L16" i="3"/>
  <c r="L17" i="3"/>
  <c r="L19" i="3"/>
  <c r="L20" i="3"/>
  <c r="H21" i="3"/>
  <c r="L21" i="3"/>
  <c r="H22" i="3"/>
  <c r="L22" i="3"/>
  <c r="H23" i="3"/>
  <c r="L23" i="3"/>
  <c r="L24" i="3"/>
  <c r="L25" i="3"/>
  <c r="H26" i="3"/>
  <c r="L26" i="3"/>
  <c r="L27" i="3"/>
  <c r="L28" i="3"/>
  <c r="L29" i="3"/>
  <c r="L30" i="3"/>
  <c r="L31" i="3"/>
  <c r="L32" i="3"/>
  <c r="L33" i="3"/>
  <c r="L34" i="3"/>
  <c r="L35" i="3"/>
  <c r="L36" i="3"/>
  <c r="L37" i="3"/>
  <c r="L38" i="3"/>
  <c r="L39" i="3"/>
  <c r="L40" i="3"/>
  <c r="L41" i="3"/>
  <c r="L42" i="3"/>
  <c r="L43" i="3"/>
  <c r="L44" i="3"/>
  <c r="H45" i="3"/>
  <c r="L45" i="3"/>
  <c r="L46" i="3"/>
  <c r="L47" i="3"/>
  <c r="L52" i="3"/>
  <c r="L54" i="3"/>
  <c r="L55" i="3"/>
  <c r="L56" i="3"/>
  <c r="L53" i="3"/>
  <c r="L58" i="3"/>
  <c r="L59" i="3"/>
  <c r="L60" i="3"/>
  <c r="L61" i="3"/>
  <c r="L62" i="3"/>
  <c r="L63" i="3"/>
  <c r="L64" i="3"/>
  <c r="L65" i="3"/>
  <c r="L66" i="3"/>
  <c r="L67" i="3"/>
  <c r="L68" i="3"/>
  <c r="L69" i="3"/>
  <c r="L70" i="3"/>
  <c r="L71" i="3"/>
  <c r="L72" i="3"/>
  <c r="L73" i="3"/>
  <c r="L74" i="3"/>
  <c r="L75" i="3"/>
  <c r="L77" i="3"/>
  <c r="L78" i="3"/>
  <c r="L79" i="3"/>
  <c r="L80" i="3"/>
  <c r="L76" i="3"/>
  <c r="L81" i="3"/>
  <c r="H78" i="3"/>
  <c r="L82" i="3"/>
  <c r="H79" i="3"/>
  <c r="L84" i="3"/>
  <c r="L85" i="3"/>
  <c r="L86" i="3"/>
  <c r="H83" i="3"/>
  <c r="L87" i="3"/>
  <c r="L83" i="3"/>
  <c r="L88" i="3"/>
  <c r="L89" i="3"/>
  <c r="L90" i="3"/>
  <c r="L91" i="3"/>
  <c r="L94" i="3"/>
  <c r="L95" i="3"/>
  <c r="L92" i="3"/>
  <c r="L93" i="3"/>
  <c r="L98" i="3"/>
  <c r="L99" i="3"/>
  <c r="L100" i="3"/>
  <c r="L96" i="3"/>
  <c r="L105" i="3"/>
  <c r="L101" i="3"/>
  <c r="L102" i="3"/>
  <c r="L103" i="3"/>
  <c r="L104" i="3"/>
  <c r="L188" i="3"/>
  <c r="L110" i="3"/>
  <c r="L111" i="3"/>
  <c r="L112" i="3"/>
  <c r="L192" i="3"/>
  <c r="L193" i="3"/>
  <c r="L115" i="3"/>
  <c r="L116" i="3"/>
  <c r="L117" i="3"/>
  <c r="L113" i="3"/>
  <c r="H114" i="3"/>
  <c r="L118" i="3"/>
  <c r="L119" i="3"/>
  <c r="L120" i="3"/>
  <c r="L121" i="3"/>
  <c r="H118" i="3"/>
  <c r="L122" i="3"/>
  <c r="L123" i="3"/>
  <c r="L124" i="3"/>
  <c r="L125" i="3"/>
  <c r="L126" i="3"/>
  <c r="L127" i="3"/>
  <c r="L128" i="3"/>
  <c r="L129" i="3"/>
  <c r="L130" i="3"/>
  <c r="L131" i="3"/>
  <c r="L132" i="3"/>
  <c r="L133" i="3"/>
  <c r="L134" i="3"/>
  <c r="L135" i="3"/>
  <c r="L136" i="3"/>
  <c r="L137" i="3"/>
  <c r="L138" i="3"/>
  <c r="H135" i="3"/>
  <c r="L139" i="3"/>
  <c r="L140" i="3"/>
  <c r="L141" i="3"/>
  <c r="H138" i="3"/>
  <c r="L142" i="3"/>
  <c r="L143" i="3"/>
  <c r="L144" i="3"/>
  <c r="L145" i="3"/>
  <c r="L146" i="3"/>
  <c r="L147" i="3"/>
  <c r="L148" i="3"/>
  <c r="L149" i="3"/>
  <c r="L150" i="3"/>
  <c r="L151" i="3"/>
  <c r="L152" i="3"/>
  <c r="L153" i="3"/>
  <c r="L184" i="3"/>
  <c r="L155" i="3"/>
  <c r="L156" i="3"/>
  <c r="L157" i="3"/>
  <c r="L158" i="3"/>
  <c r="L159" i="3"/>
  <c r="L160" i="3"/>
  <c r="L161" i="3"/>
  <c r="L162" i="3"/>
  <c r="L163" i="3"/>
  <c r="L164" i="3"/>
  <c r="L165" i="3"/>
  <c r="L166" i="3"/>
  <c r="L167" i="3"/>
  <c r="L168" i="3"/>
  <c r="L169" i="3"/>
  <c r="L170" i="3"/>
  <c r="L171" i="3"/>
  <c r="L172" i="3"/>
  <c r="L173" i="3"/>
  <c r="L174" i="3"/>
  <c r="L175" i="3"/>
  <c r="L176" i="3"/>
  <c r="L177" i="3"/>
  <c r="L178" i="3"/>
  <c r="L179" i="3"/>
  <c r="L180" i="3"/>
  <c r="L181" i="3"/>
  <c r="L182" i="3"/>
  <c r="L183" i="3"/>
  <c r="L189" i="3"/>
  <c r="L185" i="3"/>
  <c r="L190" i="3"/>
  <c r="L191" i="3"/>
  <c r="L187" i="3"/>
  <c r="L108" i="3"/>
  <c r="L106" i="3"/>
  <c r="L57" i="3"/>
  <c r="L186" i="3"/>
  <c r="L114" i="3"/>
  <c r="L107" i="3"/>
  <c r="L49" i="3"/>
  <c r="L97" i="3"/>
  <c r="L109" i="3"/>
  <c r="L50" i="3"/>
  <c r="E11" i="1" l="1"/>
  <c r="L51" i="3"/>
  <c r="L154" i="3"/>
  <c r="L48" i="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jmartinez</author>
  </authors>
  <commentList>
    <comment ref="K3" authorId="0" shapeId="0" xr:uid="{00000000-0006-0000-0200-000001000000}">
      <text>
        <r>
          <rPr>
            <b/>
            <sz val="8"/>
            <color indexed="81"/>
            <rFont val="Tahoma"/>
            <family val="2"/>
          </rPr>
          <t xml:space="preserve">El color verde sobre la G, nos indica que una vez legalizado en el sistema SIVI (estado legalizado) se coloca el No. De la O.P. en la legalizacion que va para las áreas competentes  y descargado en Libro fisicos y excel (2015CONTVIAT INDICADOR VIATICOS) , procedo a colocar el color verde </t>
        </r>
        <r>
          <rPr>
            <sz val="8"/>
            <color indexed="81"/>
            <rFont val="Tahoma"/>
            <family val="2"/>
          </rPr>
          <t xml:space="preserve">
</t>
        </r>
      </text>
    </comment>
    <comment ref="K4" authorId="0" shapeId="0" xr:uid="{00000000-0006-0000-0200-000002000000}">
      <text>
        <r>
          <rPr>
            <b/>
            <sz val="8"/>
            <color indexed="81"/>
            <rFont val="Tahoma"/>
            <family val="2"/>
          </rPr>
          <t xml:space="preserve">La G sin relleno nos indica que esta girada en el sistema, pagado por el área de tesoreria y yo coloque o descargue el numero de la OP en la O de C., llamada del sistema SIVI, se coloca en la pestaña PAGO, procedo a colocar el color verde </t>
        </r>
        <r>
          <rPr>
            <sz val="8"/>
            <color indexed="81"/>
            <rFont val="Tahoma"/>
            <family val="2"/>
          </rPr>
          <t xml:space="preserve">
</t>
        </r>
      </text>
    </comment>
  </commentList>
</comments>
</file>

<file path=xl/sharedStrings.xml><?xml version="1.0" encoding="utf-8"?>
<sst xmlns="http://schemas.openxmlformats.org/spreadsheetml/2006/main" count="437" uniqueCount="187">
  <si>
    <t>FECHA  LEGALIZACIÓN</t>
  </si>
  <si>
    <t xml:space="preserve">AAAA -  MM -  DD </t>
  </si>
  <si>
    <t>GESTIÓN PRESUPUESTAL, CONTABLE Y FINANCIERA</t>
  </si>
  <si>
    <t>NOMBRE  FUNCIONARIO COMISIONADO:</t>
  </si>
  <si>
    <t>CÉDULA N°:</t>
  </si>
  <si>
    <t>MODALIDAD DE PAGO:</t>
  </si>
  <si>
    <t>ANTICIPO___</t>
  </si>
  <si>
    <t>RECONOCIMIENTO___</t>
  </si>
  <si>
    <t>RESUMEN ANTICIPO(S) O RECONOCIMIENTO(S)</t>
  </si>
  <si>
    <t>ORDEN(ES) DE COMISIÓN O RESOLUCIÓN:</t>
  </si>
  <si>
    <t>FECHA(S) DE ORDEN(ES) DE COMISIÓN O RESOLUCIÓN:</t>
  </si>
  <si>
    <t>VALOR VIÁTICOS:</t>
  </si>
  <si>
    <t>VALOR VIÁTICOS LEGALIZADOS</t>
  </si>
  <si>
    <t>VALOR GASTOS:</t>
  </si>
  <si>
    <t>VALOR GASTOS LEGALIZADOS:</t>
  </si>
  <si>
    <t>VALOR TOTAL:</t>
  </si>
  <si>
    <t>VALOR TOTAL LEGALIZACIÓN:</t>
  </si>
  <si>
    <t>VALOR REINTEGRO O SALDO NO EJECUTADO PARA REDUCCIÓN DEL COMPROMISO PRESUPUESTAL:</t>
  </si>
  <si>
    <t>RELACIÓN GASTO(S) (solo los autorizados en la resolución de viáticos y orden de comisión)</t>
  </si>
  <si>
    <t>No. COMPROBANTES</t>
  </si>
  <si>
    <t>DETALLE DEL GASTO</t>
  </si>
  <si>
    <t>VALOR DEL GASTO</t>
  </si>
  <si>
    <t>OBSERVACIONES:</t>
  </si>
  <si>
    <t>NOMBRE DE DIRECTOR GENERAL / DIRECTOR TÉCNICO / SUBDIRECTOR / JEFE DE OFICINA / DIRECTOR TERRITORIAL</t>
  </si>
  <si>
    <t>FIRMA</t>
  </si>
  <si>
    <t>NOMBRE DE QUIEN REVISA</t>
  </si>
  <si>
    <t>FIRMA DEL COMISIONADO</t>
  </si>
  <si>
    <t>FESTIVO</t>
  </si>
  <si>
    <t>INDICADORES VIÁTICOS JUNIO DE 2017</t>
  </si>
  <si>
    <t>ORDEN</t>
  </si>
  <si>
    <t>LEGALIZACION</t>
  </si>
  <si>
    <t>NÚMERO TRÁMITE</t>
  </si>
  <si>
    <t xml:space="preserve">NUMERO ANTICIPO </t>
  </si>
  <si>
    <t>RECIBIDO</t>
  </si>
  <si>
    <t>FECHA COMISION</t>
  </si>
  <si>
    <t>FUNCIONARIO COMISIONADO</t>
  </si>
  <si>
    <t xml:space="preserve"> VALOR</t>
  </si>
  <si>
    <r>
      <t xml:space="preserve">FECHA LIMITE </t>
    </r>
    <r>
      <rPr>
        <b/>
        <sz val="10"/>
        <color indexed="8"/>
        <rFont val="Arial"/>
        <family val="2"/>
      </rPr>
      <t>LEGALIZACION</t>
    </r>
  </si>
  <si>
    <r>
      <t xml:space="preserve">FECHA RECIBI </t>
    </r>
    <r>
      <rPr>
        <b/>
        <sz val="10"/>
        <color indexed="8"/>
        <rFont val="Arial"/>
        <family val="2"/>
      </rPr>
      <t>LEGALIZACION</t>
    </r>
  </si>
  <si>
    <t>G - L</t>
  </si>
  <si>
    <t>ESTADO LEGALIZACION</t>
  </si>
  <si>
    <t xml:space="preserve">FECHA </t>
  </si>
  <si>
    <t>HORA</t>
  </si>
  <si>
    <t xml:space="preserve"> INICIAL</t>
  </si>
  <si>
    <t>FINALIZA</t>
  </si>
  <si>
    <t>G</t>
  </si>
  <si>
    <t>243-1</t>
  </si>
  <si>
    <t>MILLER EDUARDO MAHECHA CUELLAR</t>
  </si>
  <si>
    <t>problemas en la subdireccion  con liquidacion de dias por paro en buenaventura</t>
  </si>
  <si>
    <t>304-2</t>
  </si>
  <si>
    <t>ARTEMIO GALEANO SANTAMARIA</t>
  </si>
  <si>
    <t>316-1</t>
  </si>
  <si>
    <t>WILLIAMS HERNANDEZ VELASCO</t>
  </si>
  <si>
    <t>CARLOS ALBERTO ZAMUDIO RODRIGUEZ</t>
  </si>
  <si>
    <t>356-1</t>
  </si>
  <si>
    <t>HILMO BUITRAGO BUITRAGO</t>
  </si>
  <si>
    <t>365-1</t>
  </si>
  <si>
    <t>OSCAR ORLANDO RODRIGUEZ PARDO</t>
  </si>
  <si>
    <t>SANTIAGO VENEGAS FORERO</t>
  </si>
  <si>
    <t>375-1</t>
  </si>
  <si>
    <t>LORENZO FONTECHA GONZALEZ</t>
  </si>
  <si>
    <t>este por el festivo del 29 de mayo</t>
  </si>
  <si>
    <t>OSCAR EDGARDO MARIN ROJAS</t>
  </si>
  <si>
    <t>384-1</t>
  </si>
  <si>
    <t>GIOVANNY ANZOLA HENAO</t>
  </si>
  <si>
    <t>385-1</t>
  </si>
  <si>
    <t>MARCO TULIO HERRERA SANCHEZ</t>
  </si>
  <si>
    <t>LUIS ALEJANDRO FIORENZANO CONTRERAS</t>
  </si>
  <si>
    <t>DIANA PAOLA LOPEZ PEREZ</t>
  </si>
  <si>
    <t>YOLI ANDREA MARTINEZ MOLINA</t>
  </si>
  <si>
    <t>Atrasado</t>
  </si>
  <si>
    <t>no se le hizo la prorroga por parte del  area y se quedo un dia mas</t>
  </si>
  <si>
    <t>RAMIRO HERNANDO LAMILLA SANCHEZ</t>
  </si>
  <si>
    <t>escribir</t>
  </si>
  <si>
    <t>PAOLA ANDREA MENDEZ HERNANDEZ</t>
  </si>
  <si>
    <t>401-1</t>
  </si>
  <si>
    <t>JORGE ENRIQUE HERNANDEZ GALVIS</t>
  </si>
  <si>
    <t>404-1</t>
  </si>
  <si>
    <t>DAGOBERTO MORENO CORREDOR</t>
  </si>
  <si>
    <t>405-1</t>
  </si>
  <si>
    <t>JUAN FRANCISCO CARDENAS RODRIGUEZ</t>
  </si>
  <si>
    <t>STELLA PINZON VERA</t>
  </si>
  <si>
    <t>DIANA PATRICIA RIOS GARCIA</t>
  </si>
  <si>
    <t>416-1</t>
  </si>
  <si>
    <t>JUAN ANTONIO NIETO ESCALANTE</t>
  </si>
  <si>
    <t>MANUEL MAURICIO MORENO CORREDOR</t>
  </si>
  <si>
    <t>MARIA LIBIA ORTIZ MALAGON</t>
  </si>
  <si>
    <t>LUIS ALBERTO AMADO BARRERA</t>
  </si>
  <si>
    <t>ARMANDO ROJAS MARTINEZ</t>
  </si>
  <si>
    <t>ELIZABETH OSORIO GUTIERREZ</t>
  </si>
  <si>
    <t>YULIETH NAYDU BUITRAGO RUIZ</t>
  </si>
  <si>
    <t>VICTOR JULIO PEÑA PALACIOS</t>
  </si>
  <si>
    <t>JOSE RICARDO VIASUS MORENO</t>
  </si>
  <si>
    <t>NURY STEFANNI SANCHEZ MORA</t>
  </si>
  <si>
    <t>DAIRO JAVIER MARINEZ ACHURY</t>
  </si>
  <si>
    <t>GINA VANESSA CRUZ GARCIA</t>
  </si>
  <si>
    <t>EDGAR ANDRES HORMAZA BELTRAN</t>
  </si>
  <si>
    <t>CLAUDIA MARCELA ANGARITA BASTILLA</t>
  </si>
  <si>
    <t>ISABEL CRISTINA SANDOVAL</t>
  </si>
  <si>
    <t>STEPHANIA BAUTISTA RAMIREZ</t>
  </si>
  <si>
    <t>FRANCISCO JAVIER MORA TORRES</t>
  </si>
  <si>
    <t>SENEN SUAREZ LEMUS</t>
  </si>
  <si>
    <t>JOSE IGNACIO DUARTE ROJAS</t>
  </si>
  <si>
    <t>444-1</t>
  </si>
  <si>
    <t>ARMANDO RAFEL VIRGUEZ</t>
  </si>
  <si>
    <t>ANA SILVIA OBANDO CHICA</t>
  </si>
  <si>
    <t>MAX HENRY SALAZAR GARCIA</t>
  </si>
  <si>
    <t>JORGE ALBERTO LEAL SANTOS</t>
  </si>
  <si>
    <t>ANDREY JULIAN CRUZ</t>
  </si>
  <si>
    <t>JOSE RICARDO ROMERO ALONSO</t>
  </si>
  <si>
    <t>FABIAN ESTEBAN SUAREZ BURBANO</t>
  </si>
  <si>
    <t>ESCRIBIR</t>
  </si>
  <si>
    <t>LUIS EDUARDO SANTOS ALVAREZ</t>
  </si>
  <si>
    <t>GUSTAVO ALBERTO ACEVEDO CARDENAS</t>
  </si>
  <si>
    <t>WILLIAM TOMAS MENESES RODRIGUEZ</t>
  </si>
  <si>
    <t>CRISTIAN ANDRES NAVARRETE DAZA</t>
  </si>
  <si>
    <t>LUIS FERNANDO VARGAS</t>
  </si>
  <si>
    <t>GUSTAVO REY BOSA</t>
  </si>
  <si>
    <t>MARTHA LUCIA CARRASCAL CARRASCAL</t>
  </si>
  <si>
    <t>HERNANDO ACOSTA LIMA</t>
  </si>
  <si>
    <t>DUVER EMIRO PEREZ CASTRO</t>
  </si>
  <si>
    <t>ORLANDO GONZALEZ VEGA</t>
  </si>
  <si>
    <t>OLGA CECILIA VILLAMARIN MESA</t>
  </si>
  <si>
    <t>STEPHANIA JARAMILLO BAUTISTA</t>
  </si>
  <si>
    <t>ANDREA LILIANA MARTINEZ CORTES</t>
  </si>
  <si>
    <t>NIYER LOZANO VALLEJO</t>
  </si>
  <si>
    <t>HECTOR FELIPE CHAVARRO</t>
  </si>
  <si>
    <t>MIYER FABIAN VARGAS SANCHEZ</t>
  </si>
  <si>
    <t>JORGE ARMANDO PORRAS BUITRAGO</t>
  </si>
  <si>
    <t>GLADYS MARLENNY VELASQUEZ ACOSTA</t>
  </si>
  <si>
    <t>MARIO MARTINEZ GARZON</t>
  </si>
  <si>
    <t>JUAN CARLOS VERA AVILA</t>
  </si>
  <si>
    <t>JOSE RICARDO GUEVARA LIMA</t>
  </si>
  <si>
    <t>VICTOR MANUEL MORALES ARAGON</t>
  </si>
  <si>
    <t>476-1-2</t>
  </si>
  <si>
    <t>WILSON EDGARDO OSORIO LOZANO</t>
  </si>
  <si>
    <t>477-1-2</t>
  </si>
  <si>
    <t>LUIS FERNANDO MORA GUTIERREZ</t>
  </si>
  <si>
    <t>ANGEL DANIEL CORDOBA BERMUDEZ</t>
  </si>
  <si>
    <t>OSCAR PEDRAZA MANRIQUE</t>
  </si>
  <si>
    <t>481-1-2</t>
  </si>
  <si>
    <t>OSWALDO GONZALO ALONSO CRUZ</t>
  </si>
  <si>
    <t>RAFAEL IVAN RAMIREZ TRONCOSO</t>
  </si>
  <si>
    <t>OMAR ANTONIO OVIEDO CESPEDES</t>
  </si>
  <si>
    <t>RAFAEL RODRIGUEZ MOJICA</t>
  </si>
  <si>
    <t>MARIA ISABEL PEREZ HAZIME</t>
  </si>
  <si>
    <t>ALEXANDER GUARNIZO LOZANO</t>
  </si>
  <si>
    <t>JANEHT GONZALEZ NIVIA</t>
  </si>
  <si>
    <t>NAPOLEON ORDOÑEZ DELGADO</t>
  </si>
  <si>
    <t>JAIME SILVA HERRERA</t>
  </si>
  <si>
    <t>GILDARDO ENCISO DEVIA</t>
  </si>
  <si>
    <t>LEIDY YADIRA ESCAMILLA TRIANA</t>
  </si>
  <si>
    <t>ANULADA</t>
  </si>
  <si>
    <t>HENRY QUIROGA VACA</t>
  </si>
  <si>
    <t>LUIS ENRIQUE ABELLO</t>
  </si>
  <si>
    <t>LADY MARCELA RODRIGUEZ JIMENEZ</t>
  </si>
  <si>
    <t>Es por el festivo</t>
  </si>
  <si>
    <t>PEDRO KARIN SERRATO ALVAREZ</t>
  </si>
  <si>
    <t>ANA KARINA GUERRERO ALVAREZ</t>
  </si>
  <si>
    <t>PAOLA ANDREA MANCHEGO INFANTE</t>
  </si>
  <si>
    <t>ELIZABETH GARCIA GONZALEZ</t>
  </si>
  <si>
    <t>HECTOR MAURICIO RAMIREZ DAZA</t>
  </si>
  <si>
    <t>CARLOS ALBERTO FRANCO PRIETO</t>
  </si>
  <si>
    <t>512-1</t>
  </si>
  <si>
    <t>ADRIANA BOLIVAR GAMBOA</t>
  </si>
  <si>
    <t>ANTONIO JOAQUIN PULIDO CANCHANO</t>
  </si>
  <si>
    <t>FERNANDO BENAVIDES VILLOTA</t>
  </si>
  <si>
    <t>516-1</t>
  </si>
  <si>
    <t>FREDY ORLANDO MONTEALEGRE MARTINEZ</t>
  </si>
  <si>
    <t>NELSON ANDRES LOSADA LOSADA</t>
  </si>
  <si>
    <t>CARLOS ANDRES FRANCO PRIETO</t>
  </si>
  <si>
    <t>ALEJANDRO GONZALEZ MOJICA</t>
  </si>
  <si>
    <t>FREDY JOSUE QUECANO REINA</t>
  </si>
  <si>
    <t>GLADY MARLENNY VELASQUEZ ACOSTA</t>
  </si>
  <si>
    <t>GERMAN DARIO ALVAREZ LUCERO</t>
  </si>
  <si>
    <t>533-1-2</t>
  </si>
  <si>
    <t>536-1</t>
  </si>
  <si>
    <t>JUAN NEPOMUSENO BELTRAN CASTELLANOS</t>
  </si>
  <si>
    <t>MIGUEL ANTONIO RONCANCIO GARZON</t>
  </si>
  <si>
    <t>MYRIAM JANNETH MARTINEZ HERRERA</t>
  </si>
  <si>
    <t>SANDRO ALBERTO MEJIA CACERES</t>
  </si>
  <si>
    <t>EDERSON STEVEN CASTIBLANCO AUNTA</t>
  </si>
  <si>
    <t>ISABEL CRISTINA SANDOVAL CABRERA</t>
  </si>
  <si>
    <t>JOSE SAMUEL BOTON JIMENEZ</t>
  </si>
  <si>
    <t>FREDY ALEJANDRO GOMEZ QUIROZ</t>
  </si>
  <si>
    <t>MARTHA LUCIA BEDOYA</t>
  </si>
  <si>
    <r>
      <t>LEGALIZACI</t>
    </r>
    <r>
      <rPr>
        <b/>
        <sz val="11"/>
        <color indexed="8"/>
        <rFont val="Arial"/>
        <family val="2"/>
      </rPr>
      <t>Ó</t>
    </r>
    <r>
      <rPr>
        <b/>
        <sz val="11"/>
        <rFont val="Arial"/>
        <family val="2"/>
      </rPr>
      <t>N DE ANTICIPOS DE VIATICOS Y GASTOS DE COMISIÓN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</si>
</sst>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5">
    <numFmt numFmtId="164" formatCode="_ * #,##0.00_ ;_ * \-#,##0.00_ ;_ * &quot;-&quot;??_ ;_ @_ "/>
    <numFmt numFmtId="165" formatCode="[$-F800]dddd\,\ mmmm\ dd\,\ yyyy"/>
    <numFmt numFmtId="166" formatCode="yyyy\-mm\-dd;@"/>
    <numFmt numFmtId="167" formatCode="#,##0;[Red]#,##0"/>
    <numFmt numFmtId="168" formatCode="&quot;$&quot;\ #,##0.00"/>
  </numFmts>
  <fonts count="26" x14ac:knownFonts="1">
    <font>
      <sz val="10"/>
      <name val="Arial"/>
    </font>
    <font>
      <sz val="10"/>
      <name val="Arial"/>
      <family val="2"/>
    </font>
    <font>
      <b/>
      <sz val="10"/>
      <name val="Arial"/>
      <family val="2"/>
    </font>
    <font>
      <sz val="10"/>
      <name val="Arial"/>
      <family val="2"/>
    </font>
    <font>
      <sz val="10"/>
      <name val="Arial"/>
      <family val="2"/>
    </font>
    <font>
      <sz val="8"/>
      <color indexed="81"/>
      <name val="Tahoma"/>
      <family val="2"/>
    </font>
    <font>
      <b/>
      <sz val="8"/>
      <color indexed="81"/>
      <name val="Tahoma"/>
      <family val="2"/>
    </font>
    <font>
      <b/>
      <sz val="10"/>
      <color indexed="8"/>
      <name val="Arial"/>
      <family val="2"/>
    </font>
    <font>
      <sz val="8"/>
      <name val="Arial"/>
      <family val="2"/>
    </font>
    <font>
      <b/>
      <sz val="11"/>
      <color indexed="8"/>
      <name val="Arial"/>
      <family val="2"/>
    </font>
    <font>
      <b/>
      <sz val="11"/>
      <name val="Arial"/>
      <family val="2"/>
    </font>
    <font>
      <sz val="9"/>
      <name val="Arial"/>
      <family val="2"/>
    </font>
    <font>
      <b/>
      <sz val="9"/>
      <name val="Arial"/>
      <family val="2"/>
    </font>
    <font>
      <b/>
      <sz val="11"/>
      <color rgb="FF7030A0"/>
      <name val="Arial"/>
      <family val="2"/>
    </font>
    <font>
      <sz val="10"/>
      <color theme="1" tint="4.9989318521683403E-2"/>
      <name val="Arial"/>
      <family val="2"/>
    </font>
    <font>
      <sz val="12"/>
      <color theme="1" tint="4.9989318521683403E-2"/>
      <name val="Arial"/>
      <family val="2"/>
    </font>
    <font>
      <sz val="10"/>
      <color rgb="FFFF0000"/>
      <name val="Arial"/>
      <family val="2"/>
    </font>
    <font>
      <b/>
      <sz val="11"/>
      <color rgb="FFFF0000"/>
      <name val="Arial"/>
      <family val="2"/>
    </font>
    <font>
      <b/>
      <sz val="10"/>
      <color rgb="FFFF0000"/>
      <name val="Arial"/>
      <family val="2"/>
    </font>
    <font>
      <b/>
      <sz val="11"/>
      <color theme="1" tint="4.9989318521683403E-2"/>
      <name val="Arial"/>
      <family val="2"/>
    </font>
    <font>
      <sz val="8"/>
      <color theme="1"/>
      <name val="Arial"/>
      <family val="2"/>
    </font>
    <font>
      <b/>
      <sz val="8"/>
      <color theme="1"/>
      <name val="Arial"/>
      <family val="2"/>
    </font>
    <font>
      <sz val="7"/>
      <color theme="1"/>
      <name val="Arial"/>
      <family val="2"/>
    </font>
    <font>
      <b/>
      <sz val="11"/>
      <color theme="1"/>
      <name val="Arial"/>
      <family val="2"/>
    </font>
    <font>
      <b/>
      <sz val="12"/>
      <color theme="1" tint="4.9989318521683403E-2"/>
      <name val="Arial"/>
      <family val="2"/>
    </font>
    <font>
      <b/>
      <sz val="18"/>
      <color theme="1"/>
      <name val="Calibri"/>
      <family val="2"/>
      <scheme val="minor"/>
    </font>
  </fonts>
  <fills count="8">
    <fill>
      <patternFill patternType="none"/>
    </fill>
    <fill>
      <patternFill patternType="gray125"/>
    </fill>
    <fill>
      <patternFill patternType="solid">
        <fgColor indexed="9"/>
        <bgColor indexed="26"/>
      </patternFill>
    </fill>
    <fill>
      <patternFill patternType="solid">
        <fgColor rgb="FF92D050"/>
        <bgColor indexed="64"/>
      </patternFill>
    </fill>
    <fill>
      <patternFill patternType="solid">
        <fgColor theme="0"/>
        <bgColor indexed="64"/>
      </patternFill>
    </fill>
    <fill>
      <patternFill patternType="solid">
        <fgColor theme="0"/>
        <bgColor indexed="26"/>
      </patternFill>
    </fill>
    <fill>
      <patternFill patternType="solid">
        <fgColor theme="0" tint="-0.14999847407452621"/>
        <bgColor indexed="26"/>
      </patternFill>
    </fill>
    <fill>
      <patternFill patternType="solid">
        <fgColor theme="0" tint="-0.14999847407452621"/>
        <bgColor indexed="64"/>
      </patternFill>
    </fill>
  </fills>
  <borders count="32">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medium">
        <color indexed="64"/>
      </right>
      <top/>
      <bottom style="thin">
        <color indexed="64"/>
      </bottom>
      <diagonal/>
    </border>
    <border>
      <left style="medium">
        <color indexed="64"/>
      </left>
      <right/>
      <top style="medium">
        <color indexed="64"/>
      </top>
      <bottom/>
      <diagonal/>
    </border>
    <border>
      <left style="thin">
        <color indexed="64"/>
      </left>
      <right/>
      <top style="medium">
        <color indexed="64"/>
      </top>
      <bottom/>
      <diagonal/>
    </border>
    <border>
      <left/>
      <right/>
      <top style="medium">
        <color indexed="64"/>
      </top>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diagonal/>
    </border>
    <border>
      <left/>
      <right style="medium">
        <color indexed="64"/>
      </right>
      <top style="thin">
        <color indexed="64"/>
      </top>
      <bottom style="thin">
        <color indexed="64"/>
      </bottom>
      <diagonal/>
    </border>
    <border>
      <left style="medium">
        <color indexed="64"/>
      </left>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4">
    <xf numFmtId="0" fontId="0" fillId="0" borderId="0"/>
    <xf numFmtId="164" fontId="1" fillId="0" borderId="0" applyFont="0" applyFill="0" applyBorder="0" applyAlignment="0" applyProtection="0"/>
    <xf numFmtId="0" fontId="4" fillId="0" borderId="0"/>
    <xf numFmtId="0" fontId="3" fillId="0" borderId="0"/>
  </cellStyleXfs>
  <cellXfs count="178">
    <xf numFmtId="0" fontId="0" fillId="0" borderId="0" xfId="0"/>
    <xf numFmtId="0" fontId="13" fillId="3" borderId="1" xfId="0" applyFont="1" applyFill="1" applyBorder="1"/>
    <xf numFmtId="165" fontId="0" fillId="0" borderId="0" xfId="0" applyNumberFormat="1"/>
    <xf numFmtId="0" fontId="14" fillId="0" borderId="0" xfId="0" applyFont="1"/>
    <xf numFmtId="14" fontId="14" fillId="0" borderId="1" xfId="0" applyNumberFormat="1" applyFont="1" applyBorder="1"/>
    <xf numFmtId="49" fontId="14" fillId="0" borderId="0" xfId="0" applyNumberFormat="1" applyFont="1"/>
    <xf numFmtId="1" fontId="15" fillId="0" borderId="1" xfId="0" applyNumberFormat="1" applyFont="1" applyBorder="1" applyAlignment="1" applyProtection="1">
      <alignment horizontal="center"/>
      <protection locked="0"/>
    </xf>
    <xf numFmtId="16" fontId="2" fillId="2" borderId="1" xfId="3" applyNumberFormat="1" applyFont="1" applyFill="1" applyBorder="1" applyAlignment="1">
      <alignment horizontal="center" vertical="center"/>
    </xf>
    <xf numFmtId="0" fontId="0" fillId="0" borderId="1" xfId="0" applyBorder="1" applyAlignment="1">
      <alignment horizontal="center" vertical="center"/>
    </xf>
    <xf numFmtId="0" fontId="0" fillId="0" borderId="0" xfId="0" applyAlignment="1">
      <alignment vertical="center"/>
    </xf>
    <xf numFmtId="16" fontId="0" fillId="0" borderId="1" xfId="0" applyNumberFormat="1" applyBorder="1"/>
    <xf numFmtId="0" fontId="14" fillId="0" borderId="1" xfId="0" applyFont="1" applyBorder="1" applyAlignment="1">
      <alignment horizontal="center"/>
    </xf>
    <xf numFmtId="20" fontId="14" fillId="0" borderId="1" xfId="0" applyNumberFormat="1" applyFont="1" applyBorder="1"/>
    <xf numFmtId="14" fontId="0" fillId="0" borderId="1" xfId="0" applyNumberFormat="1" applyBorder="1"/>
    <xf numFmtId="0" fontId="0" fillId="0" borderId="1" xfId="0" applyBorder="1" applyAlignment="1">
      <alignment horizontal="left"/>
    </xf>
    <xf numFmtId="3" fontId="14" fillId="0" borderId="1" xfId="0" applyNumberFormat="1" applyFont="1" applyBorder="1"/>
    <xf numFmtId="0" fontId="0" fillId="0" borderId="1" xfId="0" applyBorder="1"/>
    <xf numFmtId="0" fontId="14" fillId="0" borderId="1" xfId="0" applyFont="1" applyBorder="1"/>
    <xf numFmtId="0" fontId="0" fillId="0" borderId="0" xfId="0" applyAlignment="1">
      <alignment horizontal="left"/>
    </xf>
    <xf numFmtId="3" fontId="14" fillId="0" borderId="0" xfId="0" applyNumberFormat="1" applyFont="1"/>
    <xf numFmtId="0" fontId="16" fillId="0" borderId="1" xfId="0" applyFont="1" applyBorder="1" applyAlignment="1">
      <alignment horizontal="center"/>
    </xf>
    <xf numFmtId="14" fontId="16" fillId="0" borderId="1" xfId="0" applyNumberFormat="1" applyFont="1" applyBorder="1"/>
    <xf numFmtId="0" fontId="16" fillId="0" borderId="1" xfId="0" applyFont="1" applyBorder="1" applyAlignment="1">
      <alignment horizontal="left"/>
    </xf>
    <xf numFmtId="0" fontId="17" fillId="3" borderId="1" xfId="0" applyFont="1" applyFill="1" applyBorder="1"/>
    <xf numFmtId="0" fontId="18" fillId="0" borderId="1" xfId="0" applyFont="1" applyBorder="1" applyAlignment="1">
      <alignment horizontal="left"/>
    </xf>
    <xf numFmtId="0" fontId="14" fillId="0" borderId="0" xfId="0" applyFont="1" applyAlignment="1">
      <alignment horizontal="center"/>
    </xf>
    <xf numFmtId="3" fontId="16" fillId="0" borderId="1" xfId="0" applyNumberFormat="1" applyFont="1" applyBorder="1"/>
    <xf numFmtId="0" fontId="16" fillId="0" borderId="1" xfId="0" applyFont="1" applyBorder="1"/>
    <xf numFmtId="0" fontId="19" fillId="0" borderId="1" xfId="0" applyFont="1" applyBorder="1" applyAlignment="1">
      <alignment horizontal="center" vertical="center"/>
    </xf>
    <xf numFmtId="0" fontId="8" fillId="0" borderId="0" xfId="0" applyFont="1" applyAlignment="1">
      <alignment vertical="center"/>
    </xf>
    <xf numFmtId="0" fontId="8" fillId="0" borderId="0" xfId="0" applyFont="1" applyAlignment="1">
      <alignment horizontal="left" vertical="center"/>
    </xf>
    <xf numFmtId="164" fontId="20" fillId="4" borderId="0" xfId="1" applyFont="1" applyFill="1" applyBorder="1" applyAlignment="1">
      <alignment vertical="center"/>
    </xf>
    <xf numFmtId="0" fontId="8" fillId="4" borderId="0" xfId="0" applyFont="1" applyFill="1" applyAlignment="1">
      <alignment vertical="center"/>
    </xf>
    <xf numFmtId="0" fontId="11" fillId="0" borderId="0" xfId="0" applyFont="1" applyAlignment="1">
      <alignment vertical="center"/>
    </xf>
    <xf numFmtId="16" fontId="12" fillId="2" borderId="0" xfId="3" applyNumberFormat="1" applyFont="1" applyFill="1" applyAlignment="1">
      <alignment vertical="center" wrapText="1"/>
    </xf>
    <xf numFmtId="16" fontId="12" fillId="2" borderId="0" xfId="3" applyNumberFormat="1" applyFont="1" applyFill="1" applyAlignment="1">
      <alignment horizontal="left" vertical="center" wrapText="1"/>
    </xf>
    <xf numFmtId="168" fontId="12" fillId="2" borderId="0" xfId="3" applyNumberFormat="1" applyFont="1" applyFill="1" applyAlignment="1">
      <alignment horizontal="center" vertical="center" wrapText="1"/>
    </xf>
    <xf numFmtId="167" fontId="12" fillId="4" borderId="0" xfId="0" applyNumberFormat="1" applyFont="1" applyFill="1" applyAlignment="1">
      <alignment horizontal="left" vertical="center"/>
    </xf>
    <xf numFmtId="0" fontId="11" fillId="4" borderId="0" xfId="0" applyFont="1" applyFill="1" applyAlignment="1">
      <alignment vertical="center"/>
    </xf>
    <xf numFmtId="164" fontId="21" fillId="4" borderId="0" xfId="1" applyFont="1" applyFill="1" applyBorder="1" applyAlignment="1">
      <alignment vertical="center"/>
    </xf>
    <xf numFmtId="0" fontId="8" fillId="4" borderId="7" xfId="0" applyFont="1" applyFill="1" applyBorder="1" applyAlignment="1">
      <alignment vertical="center"/>
    </xf>
    <xf numFmtId="168" fontId="12" fillId="5" borderId="0" xfId="3" applyNumberFormat="1" applyFont="1" applyFill="1" applyAlignment="1">
      <alignment horizontal="left" vertical="center" wrapText="1"/>
    </xf>
    <xf numFmtId="16" fontId="12" fillId="2" borderId="20" xfId="3" applyNumberFormat="1" applyFont="1" applyFill="1" applyBorder="1" applyAlignment="1">
      <alignment horizontal="left" vertical="center" wrapText="1"/>
    </xf>
    <xf numFmtId="168" fontId="12" fillId="2" borderId="28" xfId="3" applyNumberFormat="1" applyFont="1" applyFill="1" applyBorder="1" applyAlignment="1">
      <alignment horizontal="center" vertical="center" wrapText="1"/>
    </xf>
    <xf numFmtId="167" fontId="12" fillId="4" borderId="20" xfId="0" applyNumberFormat="1" applyFont="1" applyFill="1" applyBorder="1" applyAlignment="1">
      <alignment horizontal="left" vertical="center"/>
    </xf>
    <xf numFmtId="168" fontId="12" fillId="5" borderId="28" xfId="3" applyNumberFormat="1" applyFont="1" applyFill="1" applyBorder="1" applyAlignment="1">
      <alignment horizontal="left" vertical="center" wrapText="1"/>
    </xf>
    <xf numFmtId="0" fontId="8" fillId="4" borderId="23" xfId="0" applyFont="1" applyFill="1" applyBorder="1" applyAlignment="1">
      <alignment vertical="center"/>
    </xf>
    <xf numFmtId="0" fontId="8" fillId="4" borderId="24" xfId="0" applyFont="1" applyFill="1" applyBorder="1" applyAlignment="1">
      <alignment vertical="center"/>
    </xf>
    <xf numFmtId="0" fontId="8" fillId="4" borderId="28" xfId="0" applyFont="1" applyFill="1" applyBorder="1" applyAlignment="1">
      <alignment vertical="center"/>
    </xf>
    <xf numFmtId="0" fontId="8" fillId="4" borderId="20" xfId="0" applyFont="1" applyFill="1" applyBorder="1" applyAlignment="1">
      <alignment vertical="center"/>
    </xf>
    <xf numFmtId="0" fontId="8" fillId="4" borderId="29" xfId="0" applyFont="1" applyFill="1" applyBorder="1" applyAlignment="1">
      <alignment vertical="center"/>
    </xf>
    <xf numFmtId="0" fontId="8" fillId="4" borderId="30" xfId="0" applyFont="1" applyFill="1" applyBorder="1" applyAlignment="1">
      <alignment vertical="center"/>
    </xf>
    <xf numFmtId="0" fontId="8" fillId="4" borderId="31" xfId="0" applyFont="1" applyFill="1" applyBorder="1" applyAlignment="1">
      <alignment vertical="center"/>
    </xf>
    <xf numFmtId="0" fontId="11" fillId="0" borderId="11" xfId="0" applyFont="1" applyBorder="1" applyAlignment="1">
      <alignment vertical="center" wrapText="1"/>
    </xf>
    <xf numFmtId="0" fontId="11" fillId="0" borderId="21" xfId="0" applyFont="1" applyBorder="1" applyAlignment="1">
      <alignment vertical="center" wrapText="1"/>
    </xf>
    <xf numFmtId="0" fontId="1" fillId="0" borderId="1" xfId="0" applyFont="1" applyBorder="1" applyAlignment="1">
      <alignment horizontal="left"/>
    </xf>
    <xf numFmtId="14" fontId="1" fillId="0" borderId="1" xfId="0" applyNumberFormat="1" applyFont="1" applyBorder="1"/>
    <xf numFmtId="0" fontId="11" fillId="7" borderId="1" xfId="0" applyFont="1" applyFill="1" applyBorder="1" applyAlignment="1">
      <alignment horizontal="left" vertical="center" wrapText="1"/>
    </xf>
    <xf numFmtId="0" fontId="11" fillId="0" borderId="11" xfId="0" applyFont="1" applyBorder="1" applyAlignment="1">
      <alignment horizontal="center" vertical="center" wrapText="1"/>
    </xf>
    <xf numFmtId="49" fontId="8" fillId="7" borderId="27" xfId="0" applyNumberFormat="1" applyFont="1" applyFill="1" applyBorder="1" applyAlignment="1">
      <alignment horizontal="center" vertical="center" wrapText="1"/>
    </xf>
    <xf numFmtId="49" fontId="8" fillId="7" borderId="10" xfId="0" applyNumberFormat="1" applyFont="1" applyFill="1" applyBorder="1" applyAlignment="1">
      <alignment horizontal="center" vertical="center" wrapText="1"/>
    </xf>
    <xf numFmtId="168" fontId="12" fillId="2" borderId="1" xfId="3" applyNumberFormat="1" applyFont="1" applyFill="1" applyBorder="1" applyAlignment="1">
      <alignment horizontal="right" vertical="center" wrapText="1"/>
    </xf>
    <xf numFmtId="16" fontId="11" fillId="0" borderId="27" xfId="3" applyNumberFormat="1" applyFont="1" applyBorder="1" applyAlignment="1">
      <alignment horizontal="left" vertical="center" wrapText="1"/>
    </xf>
    <xf numFmtId="16" fontId="11" fillId="0" borderId="11" xfId="3" applyNumberFormat="1" applyFont="1" applyBorder="1" applyAlignment="1">
      <alignment horizontal="left" vertical="center" wrapText="1"/>
    </xf>
    <xf numFmtId="16" fontId="11" fillId="0" borderId="10" xfId="3" applyNumberFormat="1" applyFont="1" applyBorder="1" applyAlignment="1">
      <alignment horizontal="left" vertical="center" wrapText="1"/>
    </xf>
    <xf numFmtId="0" fontId="11" fillId="6" borderId="25" xfId="3" applyFont="1" applyFill="1" applyBorder="1" applyAlignment="1">
      <alignment horizontal="center" vertical="center"/>
    </xf>
    <xf numFmtId="0" fontId="11" fillId="6" borderId="1" xfId="3" applyFont="1" applyFill="1" applyBorder="1" applyAlignment="1">
      <alignment horizontal="center" vertical="center"/>
    </xf>
    <xf numFmtId="0" fontId="11" fillId="6" borderId="26" xfId="3" applyFont="1" applyFill="1" applyBorder="1" applyAlignment="1">
      <alignment horizontal="center" vertical="center"/>
    </xf>
    <xf numFmtId="16" fontId="11" fillId="2" borderId="25" xfId="3" applyNumberFormat="1" applyFont="1" applyFill="1" applyBorder="1" applyAlignment="1">
      <alignment horizontal="left" vertical="center" wrapText="1"/>
    </xf>
    <xf numFmtId="16" fontId="11" fillId="2" borderId="1" xfId="3" applyNumberFormat="1" applyFont="1" applyFill="1" applyBorder="1" applyAlignment="1">
      <alignment horizontal="left" vertical="center" wrapText="1"/>
    </xf>
    <xf numFmtId="168" fontId="12" fillId="2" borderId="9" xfId="3" applyNumberFormat="1" applyFont="1" applyFill="1" applyBorder="1" applyAlignment="1">
      <alignment horizontal="right" vertical="center" wrapText="1"/>
    </xf>
    <xf numFmtId="168" fontId="12" fillId="2" borderId="10" xfId="3" applyNumberFormat="1" applyFont="1" applyFill="1" applyBorder="1" applyAlignment="1">
      <alignment horizontal="right" vertical="center" wrapText="1"/>
    </xf>
    <xf numFmtId="16" fontId="11" fillId="2" borderId="27" xfId="3" applyNumberFormat="1" applyFont="1" applyFill="1" applyBorder="1" applyAlignment="1">
      <alignment horizontal="left" vertical="center" wrapText="1"/>
    </xf>
    <xf numFmtId="16" fontId="11" fillId="2" borderId="11" xfId="3" applyNumberFormat="1" applyFont="1" applyFill="1" applyBorder="1" applyAlignment="1">
      <alignment horizontal="left" vertical="center" wrapText="1"/>
    </xf>
    <xf numFmtId="16" fontId="11" fillId="2" borderId="10" xfId="3" applyNumberFormat="1" applyFont="1" applyFill="1" applyBorder="1" applyAlignment="1">
      <alignment horizontal="left" vertical="center" wrapText="1"/>
    </xf>
    <xf numFmtId="168" fontId="12" fillId="5" borderId="0" xfId="3" applyNumberFormat="1" applyFont="1" applyFill="1" applyAlignment="1">
      <alignment horizontal="left" vertical="center" wrapText="1"/>
    </xf>
    <xf numFmtId="168" fontId="12" fillId="5" borderId="28" xfId="3" applyNumberFormat="1" applyFont="1" applyFill="1" applyBorder="1" applyAlignment="1">
      <alignment horizontal="left" vertical="center" wrapText="1"/>
    </xf>
    <xf numFmtId="49" fontId="12" fillId="0" borderId="9" xfId="0" applyNumberFormat="1" applyFont="1" applyBorder="1" applyAlignment="1">
      <alignment horizontal="center" vertical="center"/>
    </xf>
    <xf numFmtId="49" fontId="12" fillId="0" borderId="11" xfId="0" applyNumberFormat="1" applyFont="1" applyBorder="1" applyAlignment="1">
      <alignment horizontal="center" vertical="center"/>
    </xf>
    <xf numFmtId="49" fontId="12" fillId="0" borderId="10" xfId="0" applyNumberFormat="1" applyFont="1" applyBorder="1" applyAlignment="1">
      <alignment horizontal="center" vertical="center"/>
    </xf>
    <xf numFmtId="168" fontId="12" fillId="2" borderId="11" xfId="3" applyNumberFormat="1" applyFont="1" applyFill="1" applyBorder="1" applyAlignment="1">
      <alignment horizontal="right" vertical="center" wrapText="1"/>
    </xf>
    <xf numFmtId="168" fontId="12" fillId="2" borderId="21" xfId="3" applyNumberFormat="1" applyFont="1" applyFill="1" applyBorder="1" applyAlignment="1">
      <alignment horizontal="right" vertical="center" wrapText="1"/>
    </xf>
    <xf numFmtId="49" fontId="12" fillId="0" borderId="27" xfId="0" applyNumberFormat="1" applyFont="1" applyBorder="1" applyAlignment="1">
      <alignment horizontal="center" vertical="center" wrapText="1"/>
    </xf>
    <xf numFmtId="49" fontId="12" fillId="0" borderId="10" xfId="0" applyNumberFormat="1" applyFont="1" applyBorder="1" applyAlignment="1">
      <alignment horizontal="center" vertical="center" wrapText="1"/>
    </xf>
    <xf numFmtId="0" fontId="11" fillId="4" borderId="27" xfId="0" applyFont="1" applyFill="1" applyBorder="1" applyAlignment="1">
      <alignment horizontal="left" vertical="center" wrapText="1"/>
    </xf>
    <xf numFmtId="0" fontId="11" fillId="4" borderId="11" xfId="0" applyFont="1" applyFill="1" applyBorder="1" applyAlignment="1">
      <alignment horizontal="left" vertical="center" wrapText="1"/>
    </xf>
    <xf numFmtId="0" fontId="11" fillId="4" borderId="21" xfId="0" applyFont="1" applyFill="1" applyBorder="1" applyAlignment="1">
      <alignment horizontal="left" vertical="center" wrapText="1"/>
    </xf>
    <xf numFmtId="164" fontId="22" fillId="0" borderId="23" xfId="1" applyFont="1" applyFill="1" applyBorder="1" applyAlignment="1">
      <alignment horizontal="center" vertical="center" wrapText="1"/>
    </xf>
    <xf numFmtId="164" fontId="22" fillId="0" borderId="7" xfId="1" applyFont="1" applyFill="1" applyBorder="1" applyAlignment="1">
      <alignment horizontal="center" vertical="center" wrapText="1"/>
    </xf>
    <xf numFmtId="164" fontId="22" fillId="0" borderId="20" xfId="1" applyFont="1" applyFill="1" applyBorder="1" applyAlignment="1">
      <alignment horizontal="center" vertical="center" wrapText="1"/>
    </xf>
    <xf numFmtId="164" fontId="22" fillId="0" borderId="0" xfId="1" applyFont="1" applyFill="1" applyBorder="1" applyAlignment="1">
      <alignment horizontal="center" vertical="center" wrapText="1"/>
    </xf>
    <xf numFmtId="164" fontId="20" fillId="4" borderId="22" xfId="1" applyFont="1" applyFill="1" applyBorder="1" applyAlignment="1">
      <alignment horizontal="center" vertical="center"/>
    </xf>
    <xf numFmtId="164" fontId="20" fillId="4" borderId="4" xfId="1" applyFont="1" applyFill="1" applyBorder="1" applyAlignment="1">
      <alignment horizontal="center" vertical="center"/>
    </xf>
    <xf numFmtId="0" fontId="8" fillId="4" borderId="4" xfId="0" applyFont="1" applyFill="1" applyBorder="1" applyAlignment="1">
      <alignment horizontal="center" vertical="center"/>
    </xf>
    <xf numFmtId="168" fontId="11" fillId="6" borderId="9" xfId="3" applyNumberFormat="1" applyFont="1" applyFill="1" applyBorder="1" applyAlignment="1">
      <alignment horizontal="right" vertical="center" wrapText="1"/>
    </xf>
    <xf numFmtId="168" fontId="11" fillId="6" borderId="21" xfId="3" applyNumberFormat="1" applyFont="1" applyFill="1" applyBorder="1" applyAlignment="1">
      <alignment horizontal="right" vertical="center" wrapText="1"/>
    </xf>
    <xf numFmtId="49" fontId="11" fillId="4" borderId="22" xfId="0" applyNumberFormat="1" applyFont="1" applyFill="1" applyBorder="1" applyAlignment="1">
      <alignment horizontal="left" vertical="center" wrapText="1"/>
    </xf>
    <xf numFmtId="49" fontId="11" fillId="4" borderId="4" xfId="0" applyNumberFormat="1" applyFont="1" applyFill="1" applyBorder="1" applyAlignment="1">
      <alignment horizontal="left" vertical="center" wrapText="1"/>
    </xf>
    <xf numFmtId="49" fontId="11" fillId="4" borderId="14" xfId="0" applyNumberFormat="1" applyFont="1" applyFill="1" applyBorder="1" applyAlignment="1">
      <alignment horizontal="left" vertical="center" wrapText="1"/>
    </xf>
    <xf numFmtId="0" fontId="10" fillId="4" borderId="16" xfId="0" applyFont="1" applyFill="1" applyBorder="1" applyAlignment="1">
      <alignment horizontal="center" vertical="center"/>
    </xf>
    <xf numFmtId="0" fontId="10" fillId="4" borderId="17" xfId="0" applyFont="1" applyFill="1" applyBorder="1" applyAlignment="1">
      <alignment horizontal="center" vertical="center"/>
    </xf>
    <xf numFmtId="0" fontId="10" fillId="4" borderId="2" xfId="0" applyFont="1" applyFill="1" applyBorder="1" applyAlignment="1">
      <alignment horizontal="center" vertical="center"/>
    </xf>
    <xf numFmtId="0" fontId="10" fillId="4" borderId="0" xfId="0" applyFont="1" applyFill="1" applyAlignment="1">
      <alignment horizontal="center" vertical="center"/>
    </xf>
    <xf numFmtId="0" fontId="11" fillId="5" borderId="25" xfId="3" applyFont="1" applyFill="1" applyBorder="1" applyAlignment="1">
      <alignment horizontal="left" vertical="center" wrapText="1"/>
    </xf>
    <xf numFmtId="0" fontId="11" fillId="5" borderId="1" xfId="3" applyFont="1" applyFill="1" applyBorder="1" applyAlignment="1">
      <alignment horizontal="left" vertical="center" wrapText="1"/>
    </xf>
    <xf numFmtId="164" fontId="22" fillId="4" borderId="23" xfId="1" applyFont="1" applyFill="1" applyBorder="1" applyAlignment="1">
      <alignment horizontal="center" vertical="center"/>
    </xf>
    <xf numFmtId="164" fontId="22" fillId="4" borderId="7" xfId="1" applyFont="1" applyFill="1" applyBorder="1" applyAlignment="1">
      <alignment horizontal="center" vertical="center"/>
    </xf>
    <xf numFmtId="167" fontId="11" fillId="7" borderId="27" xfId="0" applyNumberFormat="1" applyFont="1" applyFill="1" applyBorder="1" applyAlignment="1">
      <alignment horizontal="left" vertical="center"/>
    </xf>
    <xf numFmtId="167" fontId="11" fillId="7" borderId="11" xfId="0" applyNumberFormat="1" applyFont="1" applyFill="1" applyBorder="1" applyAlignment="1">
      <alignment horizontal="left" vertical="center"/>
    </xf>
    <xf numFmtId="167" fontId="11" fillId="7" borderId="10" xfId="0" applyNumberFormat="1" applyFont="1" applyFill="1" applyBorder="1" applyAlignment="1">
      <alignment horizontal="left" vertical="center"/>
    </xf>
    <xf numFmtId="16" fontId="11" fillId="7" borderId="9" xfId="0" applyNumberFormat="1" applyFont="1" applyFill="1" applyBorder="1" applyAlignment="1">
      <alignment horizontal="center" vertical="center"/>
    </xf>
    <xf numFmtId="16" fontId="11" fillId="7" borderId="21" xfId="0" applyNumberFormat="1" applyFont="1" applyFill="1" applyBorder="1" applyAlignment="1">
      <alignment horizontal="center" vertical="center"/>
    </xf>
    <xf numFmtId="166" fontId="1" fillId="4" borderId="9" xfId="0" applyNumberFormat="1" applyFont="1" applyFill="1" applyBorder="1" applyAlignment="1">
      <alignment horizontal="center" vertical="center"/>
    </xf>
    <xf numFmtId="166" fontId="1" fillId="4" borderId="21" xfId="0" applyNumberFormat="1" applyFont="1" applyFill="1" applyBorder="1" applyAlignment="1">
      <alignment horizontal="center" vertical="center"/>
    </xf>
    <xf numFmtId="0" fontId="11" fillId="7" borderId="7" xfId="0" applyFont="1" applyFill="1" applyBorder="1" applyAlignment="1">
      <alignment horizontal="right" vertical="center" wrapText="1"/>
    </xf>
    <xf numFmtId="168" fontId="12" fillId="2" borderId="26" xfId="3" applyNumberFormat="1" applyFont="1" applyFill="1" applyBorder="1" applyAlignment="1">
      <alignment horizontal="right" vertical="center" wrapText="1"/>
    </xf>
    <xf numFmtId="0" fontId="1" fillId="4" borderId="3" xfId="0" applyFont="1" applyFill="1" applyBorder="1" applyAlignment="1">
      <alignment horizontal="center" vertical="center"/>
    </xf>
    <xf numFmtId="0" fontId="1" fillId="4" borderId="4" xfId="0" applyFont="1" applyFill="1" applyBorder="1" applyAlignment="1">
      <alignment horizontal="center" vertical="center"/>
    </xf>
    <xf numFmtId="3" fontId="11" fillId="0" borderId="6" xfId="0" applyNumberFormat="1" applyFont="1" applyBorder="1" applyAlignment="1">
      <alignment horizontal="center" vertical="center" wrapText="1"/>
    </xf>
    <xf numFmtId="3" fontId="11" fillId="0" borderId="24" xfId="0" applyNumberFormat="1" applyFont="1" applyBorder="1" applyAlignment="1">
      <alignment horizontal="center" vertical="center" wrapText="1"/>
    </xf>
    <xf numFmtId="0" fontId="8" fillId="0" borderId="15" xfId="0" applyFont="1" applyBorder="1" applyAlignment="1">
      <alignment horizontal="center" vertical="center"/>
    </xf>
    <xf numFmtId="0" fontId="8" fillId="0" borderId="20" xfId="0" applyFont="1" applyBorder="1" applyAlignment="1">
      <alignment horizontal="center" vertical="center"/>
    </xf>
    <xf numFmtId="0" fontId="8" fillId="0" borderId="22" xfId="0" applyFont="1" applyBorder="1" applyAlignment="1">
      <alignment horizontal="center" vertical="center"/>
    </xf>
    <xf numFmtId="0" fontId="11" fillId="7" borderId="23" xfId="0" applyFont="1" applyFill="1" applyBorder="1" applyAlignment="1">
      <alignment horizontal="left" vertical="center" wrapText="1"/>
    </xf>
    <xf numFmtId="0" fontId="11" fillId="7" borderId="7" xfId="0" applyFont="1" applyFill="1" applyBorder="1" applyAlignment="1">
      <alignment horizontal="left" vertical="center" wrapText="1"/>
    </xf>
    <xf numFmtId="0" fontId="11" fillId="7" borderId="8" xfId="0" applyFont="1" applyFill="1" applyBorder="1" applyAlignment="1">
      <alignment horizontal="left" vertical="center" wrapText="1"/>
    </xf>
    <xf numFmtId="0" fontId="11" fillId="7" borderId="18" xfId="0" applyFont="1" applyFill="1" applyBorder="1" applyAlignment="1">
      <alignment horizontal="center" vertical="center" wrapText="1"/>
    </xf>
    <xf numFmtId="0" fontId="11" fillId="7" borderId="19" xfId="0" applyFont="1" applyFill="1" applyBorder="1" applyAlignment="1">
      <alignment horizontal="center" vertical="center" wrapText="1"/>
    </xf>
    <xf numFmtId="0" fontId="8" fillId="4" borderId="20" xfId="0" applyFont="1" applyFill="1" applyBorder="1" applyAlignment="1">
      <alignment horizontal="center" vertical="center"/>
    </xf>
    <xf numFmtId="0" fontId="8" fillId="4" borderId="0" xfId="0" applyFont="1" applyFill="1" applyAlignment="1">
      <alignment horizontal="center" vertical="center"/>
    </xf>
    <xf numFmtId="164" fontId="22" fillId="4" borderId="20" xfId="1" applyFont="1" applyFill="1" applyBorder="1" applyAlignment="1">
      <alignment horizontal="center" vertical="center"/>
    </xf>
    <xf numFmtId="164" fontId="22" fillId="4" borderId="0" xfId="1" applyFont="1" applyFill="1" applyBorder="1" applyAlignment="1">
      <alignment horizontal="center" vertical="center"/>
    </xf>
    <xf numFmtId="49" fontId="8" fillId="7" borderId="9" xfId="0" applyNumberFormat="1" applyFont="1" applyFill="1" applyBorder="1" applyAlignment="1">
      <alignment horizontal="center" vertical="center"/>
    </xf>
    <xf numFmtId="49" fontId="8" fillId="7" borderId="11" xfId="0" applyNumberFormat="1" applyFont="1" applyFill="1" applyBorder="1" applyAlignment="1">
      <alignment horizontal="center" vertical="center"/>
    </xf>
    <xf numFmtId="49" fontId="8" fillId="7" borderId="10" xfId="0" applyNumberFormat="1" applyFont="1" applyFill="1" applyBorder="1" applyAlignment="1">
      <alignment horizontal="center" vertical="center"/>
    </xf>
    <xf numFmtId="167" fontId="8" fillId="7" borderId="9" xfId="0" applyNumberFormat="1" applyFont="1" applyFill="1" applyBorder="1" applyAlignment="1">
      <alignment horizontal="center" vertical="center"/>
    </xf>
    <xf numFmtId="167" fontId="8" fillId="7" borderId="21" xfId="0" applyNumberFormat="1" applyFont="1" applyFill="1" applyBorder="1" applyAlignment="1">
      <alignment horizontal="center" vertical="center"/>
    </xf>
    <xf numFmtId="168" fontId="12" fillId="2" borderId="3" xfId="3" applyNumberFormat="1" applyFont="1" applyFill="1" applyBorder="1" applyAlignment="1">
      <alignment horizontal="right" vertical="center" wrapText="1"/>
    </xf>
    <xf numFmtId="168" fontId="12" fillId="2" borderId="14" xfId="3" applyNumberFormat="1" applyFont="1" applyFill="1" applyBorder="1" applyAlignment="1">
      <alignment horizontal="right" vertical="center" wrapText="1"/>
    </xf>
    <xf numFmtId="49" fontId="12" fillId="0" borderId="4" xfId="0" applyNumberFormat="1" applyFont="1" applyBorder="1" applyAlignment="1">
      <alignment horizontal="center" vertical="center"/>
    </xf>
    <xf numFmtId="49" fontId="12" fillId="0" borderId="5" xfId="0" applyNumberFormat="1" applyFont="1" applyBorder="1" applyAlignment="1">
      <alignment horizontal="center" vertical="center"/>
    </xf>
    <xf numFmtId="49" fontId="12" fillId="0" borderId="22" xfId="0" applyNumberFormat="1" applyFont="1" applyBorder="1" applyAlignment="1">
      <alignment horizontal="center" vertical="center" wrapText="1"/>
    </xf>
    <xf numFmtId="49" fontId="12" fillId="0" borderId="5" xfId="0" applyNumberFormat="1" applyFont="1" applyBorder="1" applyAlignment="1">
      <alignment horizontal="center" vertical="center" wrapText="1"/>
    </xf>
    <xf numFmtId="49" fontId="11" fillId="4" borderId="10" xfId="0" applyNumberFormat="1" applyFont="1" applyFill="1" applyBorder="1" applyAlignment="1">
      <alignment horizontal="left" vertical="center" wrapText="1"/>
    </xf>
    <xf numFmtId="49" fontId="11" fillId="4" borderId="1" xfId="0" applyNumberFormat="1" applyFont="1" applyFill="1" applyBorder="1" applyAlignment="1">
      <alignment horizontal="left" vertical="center" wrapText="1"/>
    </xf>
    <xf numFmtId="49" fontId="11" fillId="4" borderId="26" xfId="0" applyNumberFormat="1" applyFont="1" applyFill="1" applyBorder="1" applyAlignment="1">
      <alignment horizontal="left" vertical="center" wrapText="1"/>
    </xf>
    <xf numFmtId="0" fontId="11" fillId="4" borderId="25" xfId="0" applyFont="1" applyFill="1" applyBorder="1" applyAlignment="1">
      <alignment horizontal="left" vertical="center"/>
    </xf>
    <xf numFmtId="0" fontId="11" fillId="4" borderId="9" xfId="0" applyFont="1" applyFill="1" applyBorder="1" applyAlignment="1">
      <alignment horizontal="left" vertical="center"/>
    </xf>
    <xf numFmtId="49" fontId="11" fillId="0" borderId="6" xfId="0" applyNumberFormat="1" applyFont="1" applyBorder="1" applyAlignment="1">
      <alignment horizontal="center" vertical="center" wrapText="1"/>
    </xf>
    <xf numFmtId="49" fontId="11" fillId="0" borderId="7" xfId="0" applyNumberFormat="1" applyFont="1" applyBorder="1" applyAlignment="1">
      <alignment horizontal="center" vertical="center" wrapText="1"/>
    </xf>
    <xf numFmtId="49" fontId="11" fillId="0" borderId="8" xfId="0" applyNumberFormat="1" applyFont="1" applyBorder="1" applyAlignment="1">
      <alignment horizontal="center" vertical="center" wrapText="1"/>
    </xf>
    <xf numFmtId="49" fontId="11" fillId="5" borderId="11" xfId="3" applyNumberFormat="1" applyFont="1" applyFill="1" applyBorder="1" applyAlignment="1">
      <alignment horizontal="left" vertical="center" wrapText="1"/>
    </xf>
    <xf numFmtId="49" fontId="11" fillId="5" borderId="10" xfId="3" applyNumberFormat="1" applyFont="1" applyFill="1" applyBorder="1" applyAlignment="1">
      <alignment horizontal="left" vertical="center" wrapText="1"/>
    </xf>
    <xf numFmtId="49" fontId="11" fillId="5" borderId="9" xfId="3" applyNumberFormat="1" applyFont="1" applyFill="1" applyBorder="1" applyAlignment="1">
      <alignment horizontal="left" vertical="center" wrapText="1"/>
    </xf>
    <xf numFmtId="49" fontId="11" fillId="5" borderId="21" xfId="3" applyNumberFormat="1" applyFont="1" applyFill="1" applyBorder="1" applyAlignment="1">
      <alignment horizontal="left" vertical="center" wrapText="1"/>
    </xf>
    <xf numFmtId="14" fontId="18" fillId="0" borderId="9" xfId="0" applyNumberFormat="1" applyFont="1" applyBorder="1" applyAlignment="1">
      <alignment horizontal="center"/>
    </xf>
    <xf numFmtId="14" fontId="18" fillId="0" borderId="11" xfId="0" applyNumberFormat="1" applyFont="1" applyBorder="1" applyAlignment="1">
      <alignment horizontal="center"/>
    </xf>
    <xf numFmtId="14" fontId="18" fillId="0" borderId="10" xfId="0" applyNumberFormat="1" applyFont="1" applyBorder="1" applyAlignment="1">
      <alignment horizontal="center"/>
    </xf>
    <xf numFmtId="0" fontId="25" fillId="0" borderId="9" xfId="0" applyFont="1" applyBorder="1" applyAlignment="1">
      <alignment horizontal="center"/>
    </xf>
    <xf numFmtId="0" fontId="25" fillId="0" borderId="11" xfId="0" applyFont="1" applyBorder="1" applyAlignment="1">
      <alignment horizontal="center"/>
    </xf>
    <xf numFmtId="0" fontId="25" fillId="0" borderId="10" xfId="0" applyFont="1" applyBorder="1" applyAlignment="1">
      <alignment horizontal="center"/>
    </xf>
    <xf numFmtId="0" fontId="1" fillId="0" borderId="11" xfId="0" applyFont="1" applyBorder="1" applyAlignment="1">
      <alignment horizontal="center"/>
    </xf>
    <xf numFmtId="0" fontId="0" fillId="0" borderId="4" xfId="0" applyBorder="1" applyAlignment="1">
      <alignment horizontal="center"/>
    </xf>
    <xf numFmtId="0" fontId="0" fillId="0" borderId="14" xfId="0" applyBorder="1" applyAlignment="1">
      <alignment horizontal="center"/>
    </xf>
    <xf numFmtId="0" fontId="19" fillId="0" borderId="12" xfId="0" applyFont="1" applyBorder="1" applyAlignment="1">
      <alignment horizontal="center" vertical="center" wrapText="1"/>
    </xf>
    <xf numFmtId="0" fontId="19" fillId="0" borderId="13" xfId="0" applyFont="1" applyBorder="1" applyAlignment="1">
      <alignment horizontal="center" vertical="center" wrapText="1"/>
    </xf>
    <xf numFmtId="0" fontId="19" fillId="0" borderId="1" xfId="0" applyFont="1" applyBorder="1" applyAlignment="1">
      <alignment horizontal="center" vertical="center"/>
    </xf>
    <xf numFmtId="0" fontId="2" fillId="2" borderId="1" xfId="3" applyFont="1" applyFill="1" applyBorder="1" applyAlignment="1">
      <alignment horizontal="center" vertical="center"/>
    </xf>
    <xf numFmtId="0" fontId="23" fillId="0" borderId="12" xfId="0" applyFont="1" applyBorder="1" applyAlignment="1">
      <alignment horizontal="center" vertical="center"/>
    </xf>
    <xf numFmtId="0" fontId="23" fillId="0" borderId="13" xfId="0" applyFont="1" applyBorder="1" applyAlignment="1">
      <alignment horizontal="center" vertical="center"/>
    </xf>
    <xf numFmtId="3" fontId="19" fillId="0" borderId="1" xfId="0" applyNumberFormat="1" applyFont="1" applyBorder="1" applyAlignment="1">
      <alignment horizontal="center" vertical="center"/>
    </xf>
    <xf numFmtId="0" fontId="24" fillId="0" borderId="1" xfId="0" applyFont="1" applyBorder="1" applyAlignment="1">
      <alignment horizontal="center" vertical="center" wrapText="1"/>
    </xf>
    <xf numFmtId="0" fontId="23" fillId="0" borderId="1" xfId="0" applyFont="1" applyBorder="1" applyAlignment="1">
      <alignment horizontal="center" vertical="center" wrapText="1"/>
    </xf>
    <xf numFmtId="0" fontId="1" fillId="0" borderId="1" xfId="0" applyFont="1" applyBorder="1" applyAlignment="1">
      <alignment horizontal="center" vertical="center" wrapText="1"/>
    </xf>
    <xf numFmtId="0" fontId="0" fillId="0" borderId="1" xfId="0" applyBorder="1" applyAlignment="1">
      <alignment horizontal="center" vertical="center" wrapText="1"/>
    </xf>
    <xf numFmtId="20" fontId="18" fillId="0" borderId="9" xfId="0" applyNumberFormat="1" applyFont="1" applyBorder="1" applyAlignment="1">
      <alignment horizontal="center"/>
    </xf>
    <xf numFmtId="20" fontId="18" fillId="0" borderId="11" xfId="0" applyNumberFormat="1" applyFont="1" applyBorder="1" applyAlignment="1">
      <alignment horizontal="center"/>
    </xf>
    <xf numFmtId="20" fontId="18" fillId="0" borderId="10" xfId="0" applyNumberFormat="1" applyFont="1" applyBorder="1" applyAlignment="1">
      <alignment horizontal="center"/>
    </xf>
  </cellXfs>
  <cellStyles count="4">
    <cellStyle name="Millares" xfId="1" builtinId="3"/>
    <cellStyle name="Normal" xfId="0" builtinId="0"/>
    <cellStyle name="Normal 2" xfId="2" xr:uid="{00000000-0005-0000-0000-000002000000}"/>
    <cellStyle name="Normal_Hoja1" xfId="3" xr:uid="{00000000-0005-0000-0000-000003000000}"/>
  </cellStyles>
  <dxfs count="1">
    <dxf>
      <font>
        <condense val="0"/>
        <extend val="0"/>
        <color rgb="FF9C0006"/>
      </font>
      <fill>
        <patternFill>
          <bgColor rgb="FFFFC7CE"/>
        </patternFill>
      </fill>
    </dxf>
  </dxfs>
  <tableStyles count="1" defaultTableStyle="TableStyleMedium9" defaultPivotStyle="PivotStyleLight16">
    <tableStyle name="Invisible" pivot="0" table="0" count="0" xr9:uid="{00000000-0011-0000-FFFF-FFFF0000000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66675</xdr:colOff>
      <xdr:row>0</xdr:row>
      <xdr:rowOff>57150</xdr:rowOff>
    </xdr:from>
    <xdr:to>
      <xdr:col>0</xdr:col>
      <xdr:colOff>704850</xdr:colOff>
      <xdr:row>2</xdr:row>
      <xdr:rowOff>219075</xdr:rowOff>
    </xdr:to>
    <xdr:pic>
      <xdr:nvPicPr>
        <xdr:cNvPr id="73944" name="0 Imagen" descr="untitled.bmp">
          <a:extLst>
            <a:ext uri="{FF2B5EF4-FFF2-40B4-BE49-F238E27FC236}">
              <a16:creationId xmlns:a16="http://schemas.microsoft.com/office/drawing/2014/main" id="{DE62BC27-1626-4B23-B4A0-F3723F0361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b="12680"/>
        <a:stretch>
          <a:fillRect/>
        </a:stretch>
      </xdr:blipFill>
      <xdr:spPr bwMode="auto">
        <a:xfrm>
          <a:off x="66675" y="57150"/>
          <a:ext cx="638175" cy="666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printerSettings" Target="../printerSettings/printerSettings3.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printerSettings" Target="../printerSettings/printerSettings6.bin"/><Relationship Id="rId1" Type="http://schemas.openxmlformats.org/officeDocument/2006/relationships/printerSettings" Target="../printerSettings/printerSettings5.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P55"/>
  <sheetViews>
    <sheetView showGridLines="0" tabSelected="1" view="pageBreakPreview" zoomScaleNormal="100" zoomScaleSheetLayoutView="100" workbookViewId="0">
      <pane ySplit="6" topLeftCell="A7" activePane="bottomLeft" state="frozen"/>
      <selection pane="bottomLeft" activeCell="D4" sqref="D4:G4"/>
    </sheetView>
  </sheetViews>
  <sheetFormatPr baseColWidth="10" defaultColWidth="11.42578125" defaultRowHeight="11.25" x14ac:dyDescent="0.2"/>
  <cols>
    <col min="1" max="1" width="11.140625" style="29" customWidth="1"/>
    <col min="2" max="2" width="5.140625" style="29" customWidth="1"/>
    <col min="3" max="3" width="7.28515625" style="29" customWidth="1"/>
    <col min="4" max="4" width="11.7109375" style="29" customWidth="1"/>
    <col min="5" max="5" width="11" style="29" customWidth="1"/>
    <col min="6" max="6" width="7.7109375" style="29" customWidth="1"/>
    <col min="7" max="7" width="15.85546875" style="29" customWidth="1"/>
    <col min="8" max="8" width="9.7109375" style="29" customWidth="1"/>
    <col min="9" max="9" width="10.140625" style="29" customWidth="1"/>
    <col min="10" max="10" width="10.42578125" style="29" customWidth="1"/>
    <col min="11" max="11" width="9.7109375" style="29" customWidth="1"/>
    <col min="12" max="16384" width="11.42578125" style="29"/>
  </cols>
  <sheetData>
    <row r="1" spans="1:11" ht="20.25" customHeight="1" x14ac:dyDescent="0.2">
      <c r="A1" s="120"/>
      <c r="B1" s="99" t="s">
        <v>186</v>
      </c>
      <c r="C1" s="100"/>
      <c r="D1" s="100"/>
      <c r="E1" s="100"/>
      <c r="F1" s="100"/>
      <c r="G1" s="100"/>
      <c r="H1" s="100"/>
      <c r="I1" s="100"/>
      <c r="J1" s="126" t="s">
        <v>0</v>
      </c>
      <c r="K1" s="127"/>
    </row>
    <row r="2" spans="1:11" ht="20.100000000000001" customHeight="1" x14ac:dyDescent="0.2">
      <c r="A2" s="121"/>
      <c r="B2" s="101"/>
      <c r="C2" s="102"/>
      <c r="D2" s="102"/>
      <c r="E2" s="102"/>
      <c r="F2" s="102"/>
      <c r="G2" s="102"/>
      <c r="H2" s="102"/>
      <c r="I2" s="102"/>
      <c r="J2" s="110" t="s">
        <v>1</v>
      </c>
      <c r="K2" s="111"/>
    </row>
    <row r="3" spans="1:11" ht="20.100000000000001" customHeight="1" x14ac:dyDescent="0.2">
      <c r="A3" s="122"/>
      <c r="B3" s="116" t="s">
        <v>2</v>
      </c>
      <c r="C3" s="117"/>
      <c r="D3" s="117"/>
      <c r="E3" s="117"/>
      <c r="F3" s="117"/>
      <c r="G3" s="117"/>
      <c r="H3" s="117"/>
      <c r="I3" s="117"/>
      <c r="J3" s="112"/>
      <c r="K3" s="113"/>
    </row>
    <row r="4" spans="1:11" ht="28.15" customHeight="1" x14ac:dyDescent="0.2">
      <c r="A4" s="123" t="s">
        <v>3</v>
      </c>
      <c r="B4" s="124"/>
      <c r="C4" s="125"/>
      <c r="D4" s="148"/>
      <c r="E4" s="149"/>
      <c r="F4" s="149"/>
      <c r="G4" s="150"/>
      <c r="H4" s="114" t="s">
        <v>4</v>
      </c>
      <c r="I4" s="114"/>
      <c r="J4" s="118"/>
      <c r="K4" s="119"/>
    </row>
    <row r="5" spans="1:11" ht="18.399999999999999" customHeight="1" x14ac:dyDescent="0.2">
      <c r="A5" s="57" t="s">
        <v>5</v>
      </c>
      <c r="B5" s="57"/>
      <c r="C5" s="57"/>
      <c r="D5" s="58" t="s">
        <v>6</v>
      </c>
      <c r="E5" s="58"/>
      <c r="F5" s="58"/>
      <c r="G5" s="58" t="s">
        <v>7</v>
      </c>
      <c r="H5" s="58"/>
      <c r="I5" s="58"/>
      <c r="J5" s="53"/>
      <c r="K5" s="54"/>
    </row>
    <row r="6" spans="1:11" ht="18" customHeight="1" x14ac:dyDescent="0.2">
      <c r="A6" s="65" t="s">
        <v>8</v>
      </c>
      <c r="B6" s="66"/>
      <c r="C6" s="66"/>
      <c r="D6" s="66"/>
      <c r="E6" s="66"/>
      <c r="F6" s="66"/>
      <c r="G6" s="66"/>
      <c r="H6" s="66"/>
      <c r="I6" s="66"/>
      <c r="J6" s="66"/>
      <c r="K6" s="67"/>
    </row>
    <row r="7" spans="1:11" ht="28.9" customHeight="1" x14ac:dyDescent="0.2">
      <c r="A7" s="103" t="s">
        <v>9</v>
      </c>
      <c r="B7" s="104"/>
      <c r="C7" s="104"/>
      <c r="D7" s="151"/>
      <c r="E7" s="151"/>
      <c r="F7" s="152"/>
      <c r="G7" s="104" t="s">
        <v>10</v>
      </c>
      <c r="H7" s="104"/>
      <c r="I7" s="153"/>
      <c r="J7" s="151"/>
      <c r="K7" s="154"/>
    </row>
    <row r="8" spans="1:11" ht="24.95" customHeight="1" x14ac:dyDescent="0.2">
      <c r="A8" s="68" t="s">
        <v>11</v>
      </c>
      <c r="B8" s="69"/>
      <c r="C8" s="69"/>
      <c r="D8" s="69"/>
      <c r="E8" s="70">
        <f>+E6+E7</f>
        <v>0</v>
      </c>
      <c r="F8" s="71"/>
      <c r="G8" s="69" t="s">
        <v>12</v>
      </c>
      <c r="H8" s="69"/>
      <c r="I8" s="69"/>
      <c r="J8" s="70">
        <f>+J6+J7</f>
        <v>0</v>
      </c>
      <c r="K8" s="71"/>
    </row>
    <row r="9" spans="1:11" ht="24.95" customHeight="1" x14ac:dyDescent="0.2">
      <c r="A9" s="72" t="s">
        <v>13</v>
      </c>
      <c r="B9" s="73"/>
      <c r="C9" s="73"/>
      <c r="D9" s="74"/>
      <c r="E9" s="70">
        <f>+E7+E8</f>
        <v>0</v>
      </c>
      <c r="F9" s="71"/>
      <c r="G9" s="69" t="s">
        <v>14</v>
      </c>
      <c r="H9" s="69"/>
      <c r="I9" s="69"/>
      <c r="J9" s="70">
        <f>+J27</f>
        <v>0</v>
      </c>
      <c r="K9" s="81"/>
    </row>
    <row r="10" spans="1:11" ht="24.95" customHeight="1" x14ac:dyDescent="0.2">
      <c r="A10" s="72" t="s">
        <v>15</v>
      </c>
      <c r="B10" s="73"/>
      <c r="C10" s="73"/>
      <c r="D10" s="74"/>
      <c r="E10" s="70">
        <f>+E8+E9</f>
        <v>0</v>
      </c>
      <c r="F10" s="71"/>
      <c r="G10" s="69" t="s">
        <v>16</v>
      </c>
      <c r="H10" s="69"/>
      <c r="I10" s="69"/>
      <c r="J10" s="61">
        <f>+J8+J9</f>
        <v>0</v>
      </c>
      <c r="K10" s="115"/>
    </row>
    <row r="11" spans="1:11" ht="37.15" customHeight="1" x14ac:dyDescent="0.2">
      <c r="A11" s="62" t="s">
        <v>17</v>
      </c>
      <c r="B11" s="63"/>
      <c r="C11" s="63"/>
      <c r="D11" s="64"/>
      <c r="E11" s="61">
        <f>+E10-J10</f>
        <v>0</v>
      </c>
      <c r="F11" s="61"/>
      <c r="G11" s="34"/>
      <c r="H11" s="34"/>
      <c r="I11" s="34"/>
      <c r="J11" s="75"/>
      <c r="K11" s="76"/>
    </row>
    <row r="12" spans="1:11" ht="7.5" customHeight="1" x14ac:dyDescent="0.2">
      <c r="A12" s="42"/>
      <c r="B12" s="35"/>
      <c r="C12" s="35"/>
      <c r="D12" s="35"/>
      <c r="E12" s="36"/>
      <c r="F12" s="36"/>
      <c r="G12" s="35"/>
      <c r="H12" s="35"/>
      <c r="I12" s="35"/>
      <c r="J12" s="36"/>
      <c r="K12" s="43"/>
    </row>
    <row r="13" spans="1:11" ht="18" customHeight="1" x14ac:dyDescent="0.2">
      <c r="A13" s="65" t="s">
        <v>18</v>
      </c>
      <c r="B13" s="66"/>
      <c r="C13" s="66"/>
      <c r="D13" s="66"/>
      <c r="E13" s="66"/>
      <c r="F13" s="66"/>
      <c r="G13" s="66"/>
      <c r="H13" s="66"/>
      <c r="I13" s="66"/>
      <c r="J13" s="66"/>
      <c r="K13" s="67"/>
    </row>
    <row r="14" spans="1:11" ht="19.5" customHeight="1" x14ac:dyDescent="0.2">
      <c r="A14" s="59" t="s">
        <v>19</v>
      </c>
      <c r="B14" s="60"/>
      <c r="C14" s="132" t="s">
        <v>20</v>
      </c>
      <c r="D14" s="133"/>
      <c r="E14" s="133"/>
      <c r="F14" s="133"/>
      <c r="G14" s="133"/>
      <c r="H14" s="133"/>
      <c r="I14" s="134"/>
      <c r="J14" s="135" t="s">
        <v>21</v>
      </c>
      <c r="K14" s="136"/>
    </row>
    <row r="15" spans="1:11" ht="19.5" customHeight="1" x14ac:dyDescent="0.2">
      <c r="A15" s="141"/>
      <c r="B15" s="142"/>
      <c r="C15" s="139"/>
      <c r="D15" s="139"/>
      <c r="E15" s="139"/>
      <c r="F15" s="139"/>
      <c r="G15" s="139"/>
      <c r="H15" s="139"/>
      <c r="I15" s="140"/>
      <c r="J15" s="137">
        <v>0</v>
      </c>
      <c r="K15" s="138"/>
    </row>
    <row r="16" spans="1:11" ht="19.5" customHeight="1" x14ac:dyDescent="0.2">
      <c r="A16" s="82"/>
      <c r="B16" s="83"/>
      <c r="C16" s="77"/>
      <c r="D16" s="78"/>
      <c r="E16" s="78"/>
      <c r="F16" s="78"/>
      <c r="G16" s="78"/>
      <c r="H16" s="78"/>
      <c r="I16" s="79"/>
      <c r="J16" s="80">
        <v>0</v>
      </c>
      <c r="K16" s="81"/>
    </row>
    <row r="17" spans="1:16" ht="19.5" customHeight="1" x14ac:dyDescent="0.2">
      <c r="A17" s="82"/>
      <c r="B17" s="83"/>
      <c r="C17" s="77"/>
      <c r="D17" s="78"/>
      <c r="E17" s="78"/>
      <c r="F17" s="78"/>
      <c r="G17" s="78"/>
      <c r="H17" s="78"/>
      <c r="I17" s="79"/>
      <c r="J17" s="80">
        <v>0</v>
      </c>
      <c r="K17" s="81"/>
    </row>
    <row r="18" spans="1:16" ht="19.5" customHeight="1" x14ac:dyDescent="0.2">
      <c r="A18" s="82"/>
      <c r="B18" s="83"/>
      <c r="C18" s="77"/>
      <c r="D18" s="78"/>
      <c r="E18" s="78"/>
      <c r="F18" s="78"/>
      <c r="G18" s="78"/>
      <c r="H18" s="78"/>
      <c r="I18" s="79"/>
      <c r="J18" s="80">
        <v>0</v>
      </c>
      <c r="K18" s="81"/>
    </row>
    <row r="19" spans="1:16" ht="19.5" customHeight="1" x14ac:dyDescent="0.2">
      <c r="A19" s="82"/>
      <c r="B19" s="83"/>
      <c r="C19" s="77"/>
      <c r="D19" s="78"/>
      <c r="E19" s="78"/>
      <c r="F19" s="78"/>
      <c r="G19" s="78"/>
      <c r="H19" s="78"/>
      <c r="I19" s="79"/>
      <c r="J19" s="80">
        <v>0</v>
      </c>
      <c r="K19" s="81"/>
    </row>
    <row r="20" spans="1:16" ht="19.5" customHeight="1" x14ac:dyDescent="0.2">
      <c r="A20" s="82"/>
      <c r="B20" s="83"/>
      <c r="C20" s="77"/>
      <c r="D20" s="78"/>
      <c r="E20" s="78"/>
      <c r="F20" s="78"/>
      <c r="G20" s="78"/>
      <c r="H20" s="78"/>
      <c r="I20" s="79"/>
      <c r="J20" s="80">
        <v>0</v>
      </c>
      <c r="K20" s="81"/>
    </row>
    <row r="21" spans="1:16" ht="19.5" customHeight="1" x14ac:dyDescent="0.2">
      <c r="A21" s="82"/>
      <c r="B21" s="83"/>
      <c r="C21" s="77"/>
      <c r="D21" s="78"/>
      <c r="E21" s="78"/>
      <c r="F21" s="78"/>
      <c r="G21" s="78"/>
      <c r="H21" s="78"/>
      <c r="I21" s="79"/>
      <c r="J21" s="80">
        <v>0</v>
      </c>
      <c r="K21" s="81"/>
    </row>
    <row r="22" spans="1:16" ht="19.5" customHeight="1" x14ac:dyDescent="0.2">
      <c r="A22" s="82"/>
      <c r="B22" s="83"/>
      <c r="C22" s="77"/>
      <c r="D22" s="78"/>
      <c r="E22" s="78"/>
      <c r="F22" s="78"/>
      <c r="G22" s="78"/>
      <c r="H22" s="78"/>
      <c r="I22" s="79"/>
      <c r="J22" s="70">
        <v>0</v>
      </c>
      <c r="K22" s="81"/>
    </row>
    <row r="23" spans="1:16" ht="19.5" customHeight="1" x14ac:dyDescent="0.2">
      <c r="A23" s="82"/>
      <c r="B23" s="83"/>
      <c r="C23" s="77"/>
      <c r="D23" s="78"/>
      <c r="E23" s="78"/>
      <c r="F23" s="78"/>
      <c r="G23" s="78"/>
      <c r="H23" s="78"/>
      <c r="I23" s="79"/>
      <c r="J23" s="70">
        <v>0</v>
      </c>
      <c r="K23" s="81"/>
    </row>
    <row r="24" spans="1:16" ht="19.5" customHeight="1" x14ac:dyDescent="0.2">
      <c r="A24" s="82"/>
      <c r="B24" s="83"/>
      <c r="C24" s="77"/>
      <c r="D24" s="78"/>
      <c r="E24" s="78"/>
      <c r="F24" s="78"/>
      <c r="G24" s="78"/>
      <c r="H24" s="78"/>
      <c r="I24" s="79"/>
      <c r="J24" s="70">
        <v>0</v>
      </c>
      <c r="K24" s="81"/>
      <c r="O24" s="30"/>
      <c r="P24" s="30"/>
    </row>
    <row r="25" spans="1:16" ht="19.5" customHeight="1" x14ac:dyDescent="0.2">
      <c r="A25" s="82"/>
      <c r="B25" s="83"/>
      <c r="C25" s="77"/>
      <c r="D25" s="78"/>
      <c r="E25" s="78"/>
      <c r="F25" s="78"/>
      <c r="G25" s="78"/>
      <c r="H25" s="78"/>
      <c r="I25" s="79"/>
      <c r="J25" s="70">
        <v>0</v>
      </c>
      <c r="K25" s="81"/>
    </row>
    <row r="26" spans="1:16" ht="19.5" customHeight="1" x14ac:dyDescent="0.2">
      <c r="A26" s="82"/>
      <c r="B26" s="83"/>
      <c r="C26" s="77"/>
      <c r="D26" s="78"/>
      <c r="E26" s="78"/>
      <c r="F26" s="78"/>
      <c r="G26" s="78"/>
      <c r="H26" s="78"/>
      <c r="I26" s="79"/>
      <c r="J26" s="70">
        <v>0</v>
      </c>
      <c r="K26" s="81"/>
    </row>
    <row r="27" spans="1:16" s="33" customFormat="1" ht="18" customHeight="1" x14ac:dyDescent="0.2">
      <c r="A27" s="107" t="s">
        <v>14</v>
      </c>
      <c r="B27" s="108"/>
      <c r="C27" s="108"/>
      <c r="D27" s="108"/>
      <c r="E27" s="108"/>
      <c r="F27" s="108"/>
      <c r="G27" s="108"/>
      <c r="H27" s="108"/>
      <c r="I27" s="109"/>
      <c r="J27" s="94">
        <f>SUM(J15:K26)</f>
        <v>0</v>
      </c>
      <c r="K27" s="95"/>
    </row>
    <row r="28" spans="1:16" s="38" customFormat="1" ht="0.75" customHeight="1" x14ac:dyDescent="0.2">
      <c r="A28" s="44"/>
      <c r="B28" s="37"/>
      <c r="C28" s="37"/>
      <c r="D28" s="37"/>
      <c r="E28" s="37"/>
      <c r="F28" s="37"/>
      <c r="G28" s="37"/>
      <c r="H28" s="37"/>
      <c r="I28" s="37"/>
      <c r="J28" s="41"/>
      <c r="K28" s="45"/>
    </row>
    <row r="29" spans="1:16" s="33" customFormat="1" ht="17.45" customHeight="1" x14ac:dyDescent="0.2">
      <c r="A29" s="146" t="s">
        <v>22</v>
      </c>
      <c r="B29" s="147"/>
      <c r="C29" s="143"/>
      <c r="D29" s="144"/>
      <c r="E29" s="144"/>
      <c r="F29" s="144"/>
      <c r="G29" s="144"/>
      <c r="H29" s="144"/>
      <c r="I29" s="144"/>
      <c r="J29" s="144"/>
      <c r="K29" s="145"/>
    </row>
    <row r="30" spans="1:16" s="33" customFormat="1" ht="17.45" customHeight="1" x14ac:dyDescent="0.2">
      <c r="A30" s="96"/>
      <c r="B30" s="97"/>
      <c r="C30" s="97"/>
      <c r="D30" s="97"/>
      <c r="E30" s="97"/>
      <c r="F30" s="97"/>
      <c r="G30" s="97"/>
      <c r="H30" s="97"/>
      <c r="I30" s="97"/>
      <c r="J30" s="97"/>
      <c r="K30" s="98"/>
    </row>
    <row r="31" spans="1:16" s="33" customFormat="1" ht="17.45" customHeight="1" x14ac:dyDescent="0.2">
      <c r="A31" s="84"/>
      <c r="B31" s="85"/>
      <c r="C31" s="85"/>
      <c r="D31" s="85"/>
      <c r="E31" s="85"/>
      <c r="F31" s="85"/>
      <c r="G31" s="85"/>
      <c r="H31" s="85"/>
      <c r="I31" s="85"/>
      <c r="J31" s="85"/>
      <c r="K31" s="86"/>
    </row>
    <row r="32" spans="1:16" s="33" customFormat="1" ht="18" customHeight="1" x14ac:dyDescent="0.2">
      <c r="A32" s="84"/>
      <c r="B32" s="85"/>
      <c r="C32" s="85"/>
      <c r="D32" s="85"/>
      <c r="E32" s="85"/>
      <c r="F32" s="85"/>
      <c r="G32" s="85"/>
      <c r="H32" s="85"/>
      <c r="I32" s="85"/>
      <c r="J32" s="85"/>
      <c r="K32" s="86"/>
    </row>
    <row r="33" spans="1:11" x14ac:dyDescent="0.2">
      <c r="A33" s="46"/>
      <c r="B33" s="40"/>
      <c r="C33" s="40"/>
      <c r="D33" s="40"/>
      <c r="E33" s="40"/>
      <c r="F33" s="40"/>
      <c r="G33" s="40"/>
      <c r="H33" s="40"/>
      <c r="I33" s="40"/>
      <c r="J33" s="40"/>
      <c r="K33" s="47"/>
    </row>
    <row r="34" spans="1:11" ht="41.25" customHeight="1" x14ac:dyDescent="0.2">
      <c r="A34" s="91"/>
      <c r="B34" s="92"/>
      <c r="C34" s="92"/>
      <c r="D34" s="92"/>
      <c r="E34" s="32"/>
      <c r="F34" s="92"/>
      <c r="G34" s="92"/>
      <c r="H34" s="92"/>
      <c r="I34" s="92"/>
      <c r="J34" s="31"/>
      <c r="K34" s="48"/>
    </row>
    <row r="35" spans="1:11" ht="18" customHeight="1" x14ac:dyDescent="0.2">
      <c r="A35" s="87" t="s">
        <v>23</v>
      </c>
      <c r="B35" s="88"/>
      <c r="C35" s="88"/>
      <c r="D35" s="88"/>
      <c r="E35" s="32"/>
      <c r="F35" s="106" t="s">
        <v>24</v>
      </c>
      <c r="G35" s="106"/>
      <c r="H35" s="106"/>
      <c r="I35" s="106"/>
      <c r="J35" s="39"/>
      <c r="K35" s="48"/>
    </row>
    <row r="36" spans="1:11" ht="18" customHeight="1" x14ac:dyDescent="0.2">
      <c r="A36" s="89"/>
      <c r="B36" s="90"/>
      <c r="C36" s="90"/>
      <c r="D36" s="90"/>
      <c r="E36" s="32"/>
      <c r="F36" s="31"/>
      <c r="G36" s="31"/>
      <c r="H36" s="31"/>
      <c r="I36" s="31"/>
      <c r="J36" s="31"/>
      <c r="K36" s="48"/>
    </row>
    <row r="37" spans="1:11" ht="18" customHeight="1" x14ac:dyDescent="0.2">
      <c r="A37" s="91"/>
      <c r="B37" s="92"/>
      <c r="C37" s="92"/>
      <c r="D37" s="92"/>
      <c r="E37" s="32"/>
      <c r="F37" s="93"/>
      <c r="G37" s="93"/>
      <c r="H37" s="93"/>
      <c r="I37" s="93"/>
      <c r="J37" s="32"/>
      <c r="K37" s="48"/>
    </row>
    <row r="38" spans="1:11" ht="18" customHeight="1" x14ac:dyDescent="0.2">
      <c r="A38" s="105" t="s">
        <v>25</v>
      </c>
      <c r="B38" s="106"/>
      <c r="C38" s="106"/>
      <c r="D38" s="106"/>
      <c r="E38" s="32"/>
      <c r="F38" s="106" t="s">
        <v>24</v>
      </c>
      <c r="G38" s="106"/>
      <c r="H38" s="106"/>
      <c r="I38" s="106"/>
      <c r="J38" s="32"/>
      <c r="K38" s="48"/>
    </row>
    <row r="39" spans="1:11" ht="17.25" customHeight="1" x14ac:dyDescent="0.2">
      <c r="A39" s="49"/>
      <c r="B39" s="32"/>
      <c r="C39" s="32"/>
      <c r="D39" s="32"/>
      <c r="E39" s="31"/>
      <c r="F39" s="31"/>
      <c r="G39" s="32"/>
      <c r="H39" s="32"/>
      <c r="I39" s="32"/>
      <c r="J39" s="32"/>
      <c r="K39" s="48"/>
    </row>
    <row r="40" spans="1:11" ht="18" customHeight="1" x14ac:dyDescent="0.2">
      <c r="A40" s="128"/>
      <c r="B40" s="129"/>
      <c r="C40" s="129"/>
      <c r="D40" s="129"/>
      <c r="E40" s="32"/>
      <c r="F40" s="93"/>
      <c r="G40" s="93"/>
      <c r="H40" s="93"/>
      <c r="I40" s="93"/>
      <c r="J40" s="32"/>
      <c r="K40" s="48"/>
    </row>
    <row r="41" spans="1:11" ht="18" customHeight="1" x14ac:dyDescent="0.2">
      <c r="A41" s="130"/>
      <c r="B41" s="131"/>
      <c r="C41" s="131"/>
      <c r="D41" s="131"/>
      <c r="E41" s="32"/>
      <c r="F41" s="106" t="s">
        <v>26</v>
      </c>
      <c r="G41" s="106"/>
      <c r="H41" s="106"/>
      <c r="I41" s="106"/>
      <c r="J41" s="32"/>
      <c r="K41" s="48"/>
    </row>
    <row r="42" spans="1:11" ht="12" thickBot="1" x14ac:dyDescent="0.25">
      <c r="A42" s="50"/>
      <c r="B42" s="51"/>
      <c r="C42" s="51"/>
      <c r="D42" s="51"/>
      <c r="E42" s="51"/>
      <c r="F42" s="51"/>
      <c r="G42" s="51"/>
      <c r="H42" s="51"/>
      <c r="I42" s="51"/>
      <c r="J42" s="51"/>
      <c r="K42" s="52"/>
    </row>
    <row r="43" spans="1:11" x14ac:dyDescent="0.2">
      <c r="A43" s="32"/>
      <c r="B43" s="32"/>
      <c r="C43" s="32"/>
      <c r="D43" s="32"/>
      <c r="E43" s="32"/>
      <c r="F43" s="32"/>
      <c r="G43" s="32"/>
      <c r="H43" s="32"/>
      <c r="I43" s="32"/>
      <c r="J43" s="32"/>
      <c r="K43" s="32"/>
    </row>
    <row r="44" spans="1:11" x14ac:dyDescent="0.2">
      <c r="A44" s="32"/>
      <c r="B44" s="32"/>
      <c r="C44" s="32"/>
      <c r="D44" s="32"/>
      <c r="E44" s="32"/>
      <c r="F44" s="32"/>
      <c r="G44" s="32"/>
      <c r="H44" s="32"/>
      <c r="I44" s="32"/>
      <c r="J44" s="32"/>
      <c r="K44" s="32"/>
    </row>
    <row r="45" spans="1:11" x14ac:dyDescent="0.2">
      <c r="A45" s="32"/>
      <c r="B45" s="32"/>
      <c r="C45" s="32"/>
      <c r="D45" s="32"/>
      <c r="E45" s="32"/>
      <c r="F45" s="32"/>
      <c r="G45" s="32"/>
      <c r="H45" s="32"/>
      <c r="I45" s="32"/>
      <c r="J45" s="32"/>
      <c r="K45" s="32"/>
    </row>
    <row r="46" spans="1:11" x14ac:dyDescent="0.2">
      <c r="A46" s="32"/>
      <c r="B46" s="32"/>
      <c r="C46" s="32"/>
      <c r="D46" s="32"/>
      <c r="E46" s="32"/>
      <c r="F46" s="32"/>
      <c r="G46" s="32"/>
      <c r="H46" s="32"/>
      <c r="I46" s="32"/>
      <c r="J46" s="32"/>
      <c r="K46" s="32"/>
    </row>
    <row r="47" spans="1:11" x14ac:dyDescent="0.2">
      <c r="A47" s="32"/>
      <c r="B47" s="32"/>
      <c r="C47" s="32"/>
      <c r="D47" s="32"/>
      <c r="E47" s="32"/>
      <c r="F47" s="32"/>
      <c r="G47" s="32"/>
      <c r="H47" s="32"/>
      <c r="I47" s="32"/>
      <c r="J47" s="32"/>
      <c r="K47" s="32"/>
    </row>
    <row r="48" spans="1:11" x14ac:dyDescent="0.2">
      <c r="A48" s="32"/>
      <c r="B48" s="32"/>
      <c r="C48" s="32"/>
      <c r="D48" s="32"/>
      <c r="E48" s="32"/>
      <c r="F48" s="32"/>
      <c r="G48" s="32"/>
      <c r="H48" s="32"/>
      <c r="I48" s="32"/>
      <c r="J48" s="32"/>
      <c r="K48" s="32"/>
    </row>
    <row r="49" spans="1:11" x14ac:dyDescent="0.2">
      <c r="A49" s="32"/>
      <c r="B49" s="32"/>
      <c r="C49" s="32"/>
      <c r="D49" s="32"/>
      <c r="E49" s="32"/>
      <c r="F49" s="32"/>
      <c r="G49" s="32"/>
      <c r="H49" s="32"/>
      <c r="I49" s="32"/>
      <c r="J49" s="32"/>
      <c r="K49" s="32"/>
    </row>
    <row r="50" spans="1:11" x14ac:dyDescent="0.2">
      <c r="A50" s="32"/>
      <c r="B50" s="32"/>
      <c r="C50" s="32"/>
      <c r="D50" s="32"/>
      <c r="E50" s="32"/>
      <c r="F50" s="32"/>
      <c r="G50" s="32"/>
      <c r="H50" s="32"/>
      <c r="I50" s="32"/>
      <c r="J50" s="32"/>
      <c r="K50" s="32"/>
    </row>
    <row r="51" spans="1:11" x14ac:dyDescent="0.2">
      <c r="A51" s="32"/>
      <c r="B51" s="32"/>
      <c r="C51" s="32"/>
      <c r="D51" s="32"/>
      <c r="E51" s="32"/>
      <c r="F51" s="32"/>
      <c r="G51" s="32"/>
      <c r="H51" s="32"/>
      <c r="I51" s="32"/>
      <c r="J51" s="32"/>
      <c r="K51" s="32"/>
    </row>
    <row r="52" spans="1:11" x14ac:dyDescent="0.2">
      <c r="A52" s="32"/>
      <c r="B52" s="32"/>
      <c r="C52" s="32"/>
      <c r="D52" s="32"/>
      <c r="E52" s="32"/>
      <c r="F52" s="32"/>
      <c r="G52" s="32"/>
      <c r="H52" s="32"/>
      <c r="I52" s="32"/>
      <c r="J52" s="32"/>
      <c r="K52" s="32"/>
    </row>
    <row r="53" spans="1:11" x14ac:dyDescent="0.2">
      <c r="A53" s="32"/>
      <c r="B53" s="32"/>
      <c r="C53" s="32"/>
      <c r="D53" s="32"/>
      <c r="E53" s="32"/>
      <c r="F53" s="32"/>
      <c r="G53" s="32"/>
      <c r="H53" s="32"/>
      <c r="I53" s="32"/>
      <c r="J53" s="32"/>
      <c r="K53" s="32"/>
    </row>
    <row r="54" spans="1:11" x14ac:dyDescent="0.2">
      <c r="A54" s="32"/>
      <c r="B54" s="32"/>
      <c r="C54" s="32"/>
      <c r="D54" s="32"/>
      <c r="E54" s="32"/>
      <c r="F54" s="32"/>
      <c r="G54" s="32"/>
      <c r="H54" s="32"/>
      <c r="I54" s="32"/>
      <c r="J54" s="32"/>
      <c r="K54" s="32"/>
    </row>
    <row r="55" spans="1:11" x14ac:dyDescent="0.2">
      <c r="A55" s="32"/>
      <c r="B55" s="32"/>
      <c r="C55" s="32"/>
      <c r="D55" s="32"/>
      <c r="E55" s="32"/>
      <c r="F55" s="32"/>
      <c r="G55" s="32"/>
      <c r="H55" s="32"/>
      <c r="I55" s="32"/>
      <c r="J55" s="32"/>
      <c r="K55" s="32"/>
    </row>
  </sheetData>
  <customSheetViews>
    <customSheetView guid="{22427A74-474C-47B6-AFE6-9BF320E9B266}" showPageBreaks="1" printArea="1" view="pageBreakPreview">
      <pane ySplit="5" topLeftCell="A6" activePane="bottomLeft" state="frozen"/>
      <selection pane="bottomLeft" activeCell="G7" sqref="G7"/>
      <pageMargins left="0" right="0" top="0" bottom="0" header="0" footer="0"/>
      <pageSetup scale="87" orientation="portrait" horizontalDpi="4294967295" verticalDpi="4294967295" r:id="rId1"/>
      <headerFooter>
        <oddFooter xml:space="preserve">&amp;L&amp;8GESTIÓN FINANCIERA&amp;R&amp;8FO-CON-PC01-03 
V1 
</oddFooter>
      </headerFooter>
    </customSheetView>
  </customSheetViews>
  <mergeCells count="92">
    <mergeCell ref="D4:G4"/>
    <mergeCell ref="D7:F7"/>
    <mergeCell ref="G7:H7"/>
    <mergeCell ref="I7:K7"/>
    <mergeCell ref="E9:F9"/>
    <mergeCell ref="J9:K9"/>
    <mergeCell ref="J8:K8"/>
    <mergeCell ref="F35:I35"/>
    <mergeCell ref="A32:K32"/>
    <mergeCell ref="J25:K25"/>
    <mergeCell ref="J24:K24"/>
    <mergeCell ref="C14:I14"/>
    <mergeCell ref="J14:K14"/>
    <mergeCell ref="J15:K15"/>
    <mergeCell ref="C15:I15"/>
    <mergeCell ref="A15:B15"/>
    <mergeCell ref="C29:K29"/>
    <mergeCell ref="A24:B24"/>
    <mergeCell ref="A23:B23"/>
    <mergeCell ref="A29:B29"/>
    <mergeCell ref="A21:B21"/>
    <mergeCell ref="A25:B25"/>
    <mergeCell ref="A26:B26"/>
    <mergeCell ref="F41:I41"/>
    <mergeCell ref="F40:I40"/>
    <mergeCell ref="J2:K2"/>
    <mergeCell ref="J3:K3"/>
    <mergeCell ref="H4:I4"/>
    <mergeCell ref="G10:I10"/>
    <mergeCell ref="J10:K10"/>
    <mergeCell ref="G9:I9"/>
    <mergeCell ref="A6:K6"/>
    <mergeCell ref="B3:I3"/>
    <mergeCell ref="J4:K4"/>
    <mergeCell ref="A1:A3"/>
    <mergeCell ref="A4:C4"/>
    <mergeCell ref="J1:K1"/>
    <mergeCell ref="A40:D40"/>
    <mergeCell ref="A41:D41"/>
    <mergeCell ref="B1:I2"/>
    <mergeCell ref="A7:C7"/>
    <mergeCell ref="A38:D38"/>
    <mergeCell ref="F38:I38"/>
    <mergeCell ref="G8:I8"/>
    <mergeCell ref="A9:D9"/>
    <mergeCell ref="A27:I27"/>
    <mergeCell ref="A34:D34"/>
    <mergeCell ref="F34:I34"/>
    <mergeCell ref="E8:F8"/>
    <mergeCell ref="A16:B16"/>
    <mergeCell ref="A20:B20"/>
    <mergeCell ref="C25:I25"/>
    <mergeCell ref="C17:I17"/>
    <mergeCell ref="A18:B18"/>
    <mergeCell ref="C21:I21"/>
    <mergeCell ref="A31:K31"/>
    <mergeCell ref="C18:I18"/>
    <mergeCell ref="A35:D36"/>
    <mergeCell ref="A37:D37"/>
    <mergeCell ref="F37:I37"/>
    <mergeCell ref="J27:K27"/>
    <mergeCell ref="C20:I20"/>
    <mergeCell ref="C26:I26"/>
    <mergeCell ref="J20:K20"/>
    <mergeCell ref="J21:K21"/>
    <mergeCell ref="J22:K22"/>
    <mergeCell ref="A30:K30"/>
    <mergeCell ref="C24:I24"/>
    <mergeCell ref="C23:I23"/>
    <mergeCell ref="J23:K23"/>
    <mergeCell ref="J26:K26"/>
    <mergeCell ref="C22:I22"/>
    <mergeCell ref="J16:K16"/>
    <mergeCell ref="J17:K17"/>
    <mergeCell ref="A17:B17"/>
    <mergeCell ref="C16:I16"/>
    <mergeCell ref="J19:K19"/>
    <mergeCell ref="A19:B19"/>
    <mergeCell ref="C19:I19"/>
    <mergeCell ref="J18:K18"/>
    <mergeCell ref="A22:B22"/>
    <mergeCell ref="A5:C5"/>
    <mergeCell ref="D5:F5"/>
    <mergeCell ref="G5:I5"/>
    <mergeCell ref="A14:B14"/>
    <mergeCell ref="E11:F11"/>
    <mergeCell ref="A11:D11"/>
    <mergeCell ref="A13:K13"/>
    <mergeCell ref="A8:D8"/>
    <mergeCell ref="E10:F10"/>
    <mergeCell ref="A10:D10"/>
    <mergeCell ref="J11:K11"/>
  </mergeCells>
  <printOptions horizontalCentered="1" verticalCentered="1"/>
  <pageMargins left="0.59055118110236227" right="0.59055118110236227" top="0.59055118110236227" bottom="0.59055118110236227" header="0.19685039370078741" footer="0.19685039370078741"/>
  <pageSetup scale="86" fitToHeight="0" orientation="portrait" horizontalDpi="4294967295" verticalDpi="4294967295" r:id="rId2"/>
  <headerFooter>
    <oddFooter>&amp;R&amp;8FO-PCF-PC10-03
V1</oddFooter>
  </headerFooter>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18"/>
  <sheetViews>
    <sheetView workbookViewId="0">
      <selection activeCell="A26" sqref="A26"/>
    </sheetView>
  </sheetViews>
  <sheetFormatPr baseColWidth="10" defaultColWidth="11.42578125" defaultRowHeight="12.75" x14ac:dyDescent="0.2"/>
  <cols>
    <col min="1" max="1" width="36.28515625" style="2" customWidth="1"/>
  </cols>
  <sheetData>
    <row r="1" spans="1:2" x14ac:dyDescent="0.2">
      <c r="A1" s="2">
        <v>42370</v>
      </c>
      <c r="B1" t="s">
        <v>27</v>
      </c>
    </row>
    <row r="2" spans="1:2" x14ac:dyDescent="0.2">
      <c r="A2" s="2">
        <v>42380</v>
      </c>
      <c r="B2" t="s">
        <v>27</v>
      </c>
    </row>
    <row r="3" spans="1:2" x14ac:dyDescent="0.2">
      <c r="A3" s="2">
        <v>42450</v>
      </c>
      <c r="B3" t="s">
        <v>27</v>
      </c>
    </row>
    <row r="4" spans="1:2" x14ac:dyDescent="0.2">
      <c r="A4" s="2">
        <v>42453</v>
      </c>
      <c r="B4" t="s">
        <v>27</v>
      </c>
    </row>
    <row r="5" spans="1:2" x14ac:dyDescent="0.2">
      <c r="A5" s="2">
        <v>42454</v>
      </c>
      <c r="B5" t="s">
        <v>27</v>
      </c>
    </row>
    <row r="6" spans="1:2" x14ac:dyDescent="0.2">
      <c r="A6" s="2">
        <v>42491</v>
      </c>
      <c r="B6" t="s">
        <v>27</v>
      </c>
    </row>
    <row r="7" spans="1:2" x14ac:dyDescent="0.2">
      <c r="A7" s="2">
        <v>42499</v>
      </c>
      <c r="B7" t="s">
        <v>27</v>
      </c>
    </row>
    <row r="8" spans="1:2" x14ac:dyDescent="0.2">
      <c r="A8" s="2">
        <v>42520</v>
      </c>
      <c r="B8" t="s">
        <v>27</v>
      </c>
    </row>
    <row r="9" spans="1:2" x14ac:dyDescent="0.2">
      <c r="A9" s="2">
        <v>42527</v>
      </c>
      <c r="B9" t="s">
        <v>27</v>
      </c>
    </row>
    <row r="10" spans="1:2" x14ac:dyDescent="0.2">
      <c r="A10" s="2">
        <v>42555</v>
      </c>
      <c r="B10" t="s">
        <v>27</v>
      </c>
    </row>
    <row r="11" spans="1:2" x14ac:dyDescent="0.2">
      <c r="A11" s="2">
        <v>42571</v>
      </c>
      <c r="B11" t="s">
        <v>27</v>
      </c>
    </row>
    <row r="12" spans="1:2" x14ac:dyDescent="0.2">
      <c r="A12" s="2">
        <v>42597</v>
      </c>
      <c r="B12" t="s">
        <v>27</v>
      </c>
    </row>
    <row r="13" spans="1:2" x14ac:dyDescent="0.2">
      <c r="A13" s="2">
        <v>42660</v>
      </c>
      <c r="B13" t="s">
        <v>27</v>
      </c>
    </row>
    <row r="14" spans="1:2" x14ac:dyDescent="0.2">
      <c r="A14" s="2">
        <v>42681</v>
      </c>
      <c r="B14" t="s">
        <v>27</v>
      </c>
    </row>
    <row r="15" spans="1:2" x14ac:dyDescent="0.2">
      <c r="A15" s="2">
        <v>42688</v>
      </c>
      <c r="B15" t="s">
        <v>27</v>
      </c>
    </row>
    <row r="16" spans="1:2" x14ac:dyDescent="0.2">
      <c r="A16" s="2">
        <v>42712</v>
      </c>
      <c r="B16" t="s">
        <v>27</v>
      </c>
    </row>
    <row r="17" spans="2:2" x14ac:dyDescent="0.2">
      <c r="B17" t="s">
        <v>27</v>
      </c>
    </row>
    <row r="18" spans="2:2" x14ac:dyDescent="0.2">
      <c r="B18" t="s">
        <v>27</v>
      </c>
    </row>
  </sheetData>
  <customSheetViews>
    <customSheetView guid="{22427A74-474C-47B6-AFE6-9BF320E9B266}" state="hidden">
      <selection activeCell="A26" sqref="A26"/>
      <pageMargins left="0" right="0" top="0" bottom="0" header="0" footer="0"/>
      <pageSetup orientation="portrait" r:id="rId1"/>
    </customSheetView>
  </customSheetViews>
  <pageMargins left="0.7" right="0.7" top="0.75" bottom="0.75" header="0.3" footer="0.3"/>
  <pageSetup orientation="portrait"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IV193"/>
  <sheetViews>
    <sheetView view="pageBreakPreview" zoomScale="95" zoomScaleNormal="115" zoomScaleSheetLayoutView="95" workbookViewId="0">
      <pane ySplit="4" topLeftCell="A5" activePane="bottomLeft" state="frozen"/>
      <selection pane="bottomLeft" activeCell="A148" sqref="A148:IV148"/>
    </sheetView>
  </sheetViews>
  <sheetFormatPr baseColWidth="10" defaultColWidth="11.42578125" defaultRowHeight="12.75" x14ac:dyDescent="0.2"/>
  <cols>
    <col min="1" max="1" width="6.140625" style="25" customWidth="1"/>
    <col min="2" max="2" width="12.140625" style="25" customWidth="1"/>
    <col min="3" max="3" width="12.85546875" style="3" customWidth="1"/>
    <col min="4" max="4" width="11.42578125" style="3" customWidth="1"/>
    <col min="5" max="6" width="12" customWidth="1"/>
    <col min="7" max="7" width="42.85546875" style="18" customWidth="1"/>
    <col min="8" max="8" width="14.28515625" style="19" customWidth="1"/>
    <col min="9" max="9" width="15.140625" style="5" customWidth="1"/>
    <col min="10" max="10" width="15.140625" customWidth="1"/>
    <col min="11" max="11" width="6.28515625" customWidth="1"/>
    <col min="12" max="12" width="15.28515625" customWidth="1"/>
    <col min="13" max="13" width="3.7109375" customWidth="1"/>
    <col min="14" max="14" width="3.140625" customWidth="1"/>
    <col min="15" max="15" width="4.42578125" customWidth="1"/>
    <col min="16" max="16" width="2.42578125" customWidth="1"/>
    <col min="17" max="17" width="4.42578125" customWidth="1"/>
    <col min="18" max="211" width="11.5703125" customWidth="1"/>
  </cols>
  <sheetData>
    <row r="1" spans="1:256" ht="23.25" x14ac:dyDescent="0.35">
      <c r="A1" s="158" t="s">
        <v>28</v>
      </c>
      <c r="B1" s="159"/>
      <c r="C1" s="159"/>
      <c r="D1" s="159"/>
      <c r="E1" s="159"/>
      <c r="F1" s="159"/>
      <c r="G1" s="159"/>
      <c r="H1" s="159"/>
      <c r="I1" s="159"/>
      <c r="J1" s="159"/>
      <c r="K1" s="160"/>
    </row>
    <row r="2" spans="1:256" x14ac:dyDescent="0.2">
      <c r="A2" s="161" t="s">
        <v>29</v>
      </c>
      <c r="B2" s="161"/>
      <c r="C2" s="161"/>
      <c r="D2" s="161"/>
      <c r="E2" s="161"/>
      <c r="F2" s="161"/>
      <c r="G2" s="161"/>
      <c r="H2" s="161"/>
      <c r="I2" s="162" t="s">
        <v>30</v>
      </c>
      <c r="J2" s="162"/>
      <c r="K2" s="162"/>
      <c r="L2" s="163"/>
    </row>
    <row r="3" spans="1:256" ht="24" customHeight="1" x14ac:dyDescent="0.25">
      <c r="A3" s="164" t="s">
        <v>31</v>
      </c>
      <c r="B3" s="164" t="s">
        <v>32</v>
      </c>
      <c r="C3" s="166" t="s">
        <v>33</v>
      </c>
      <c r="D3" s="166"/>
      <c r="E3" s="167" t="s">
        <v>34</v>
      </c>
      <c r="F3" s="167"/>
      <c r="G3" s="168" t="s">
        <v>35</v>
      </c>
      <c r="H3" s="170" t="s">
        <v>36</v>
      </c>
      <c r="I3" s="171" t="s">
        <v>37</v>
      </c>
      <c r="J3" s="172" t="s">
        <v>38</v>
      </c>
      <c r="K3" s="1" t="s">
        <v>39</v>
      </c>
      <c r="L3" s="173" t="s">
        <v>40</v>
      </c>
    </row>
    <row r="4" spans="1:256" s="9" customFormat="1" ht="21" customHeight="1" x14ac:dyDescent="0.2">
      <c r="A4" s="165"/>
      <c r="B4" s="165"/>
      <c r="C4" s="28" t="s">
        <v>41</v>
      </c>
      <c r="D4" s="28" t="s">
        <v>42</v>
      </c>
      <c r="E4" s="7" t="s">
        <v>43</v>
      </c>
      <c r="F4" s="7" t="s">
        <v>44</v>
      </c>
      <c r="G4" s="169"/>
      <c r="H4" s="170"/>
      <c r="I4" s="171"/>
      <c r="J4" s="172"/>
      <c r="K4" s="8" t="s">
        <v>45</v>
      </c>
      <c r="L4" s="174"/>
    </row>
    <row r="5" spans="1:256" s="3" customFormat="1" ht="15.75" x14ac:dyDescent="0.25">
      <c r="A5" s="6">
        <v>1</v>
      </c>
      <c r="B5" s="11" t="s">
        <v>46</v>
      </c>
      <c r="C5" s="4">
        <v>42858</v>
      </c>
      <c r="D5" s="12">
        <v>0.20833333333333334</v>
      </c>
      <c r="E5" s="13">
        <v>42828</v>
      </c>
      <c r="F5" s="13">
        <v>42881</v>
      </c>
      <c r="G5" s="55" t="s">
        <v>47</v>
      </c>
      <c r="H5" s="15">
        <f>7944808+6160392</f>
        <v>14105200</v>
      </c>
      <c r="I5" s="4">
        <v>42888</v>
      </c>
      <c r="J5" s="10">
        <v>42894</v>
      </c>
      <c r="K5" s="1" t="s">
        <v>39</v>
      </c>
      <c r="L5" s="16" t="str">
        <f>+IF(J5-I5&gt;=1,"Atrasado","A tiempo")</f>
        <v>Atrasado</v>
      </c>
      <c r="M5" t="s">
        <v>48</v>
      </c>
      <c r="N5"/>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c r="IR5"/>
      <c r="IS5"/>
      <c r="IT5"/>
      <c r="IU5"/>
      <c r="IV5"/>
    </row>
    <row r="6" spans="1:256" s="3" customFormat="1" ht="15.75" x14ac:dyDescent="0.25">
      <c r="A6" s="6">
        <v>2</v>
      </c>
      <c r="B6" s="11" t="s">
        <v>49</v>
      </c>
      <c r="C6" s="4">
        <v>42874</v>
      </c>
      <c r="D6" s="12">
        <v>0.17222222222222225</v>
      </c>
      <c r="E6" s="13">
        <v>42850</v>
      </c>
      <c r="F6" s="13">
        <v>42908</v>
      </c>
      <c r="G6" s="55" t="s">
        <v>50</v>
      </c>
      <c r="H6" s="15">
        <f>6989108+300000+6311496</f>
        <v>13600604</v>
      </c>
      <c r="I6" s="4">
        <v>42915</v>
      </c>
      <c r="J6" s="10"/>
      <c r="K6" s="1" t="s">
        <v>39</v>
      </c>
      <c r="L6" s="16" t="str">
        <f>+IF(J6-I6&gt;=1,"Atrasado","A tiempo")</f>
        <v>A tiempo</v>
      </c>
      <c r="M6"/>
      <c r="N6"/>
      <c r="O6"/>
      <c r="P6"/>
      <c r="Q6"/>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c r="DD6"/>
      <c r="DE6"/>
      <c r="DF6"/>
      <c r="DG6"/>
      <c r="DH6"/>
      <c r="DI6"/>
      <c r="DJ6"/>
      <c r="DK6"/>
      <c r="DL6"/>
      <c r="DM6"/>
      <c r="DN6"/>
      <c r="DO6"/>
      <c r="DP6"/>
      <c r="DQ6"/>
      <c r="DR6"/>
      <c r="DS6"/>
      <c r="DT6"/>
      <c r="DU6"/>
      <c r="DV6"/>
      <c r="DW6"/>
      <c r="DX6"/>
      <c r="DY6"/>
      <c r="DZ6"/>
      <c r="EA6"/>
      <c r="EB6"/>
      <c r="EC6"/>
      <c r="ED6"/>
      <c r="EE6"/>
      <c r="EF6"/>
      <c r="EG6"/>
      <c r="EH6"/>
      <c r="EI6"/>
      <c r="EJ6"/>
      <c r="EK6"/>
      <c r="EL6"/>
      <c r="EM6"/>
      <c r="EN6"/>
      <c r="EO6"/>
      <c r="EP6"/>
      <c r="EQ6"/>
      <c r="ER6"/>
      <c r="ES6"/>
      <c r="ET6"/>
      <c r="EU6"/>
      <c r="EV6"/>
      <c r="EW6"/>
      <c r="EX6"/>
      <c r="EY6"/>
      <c r="EZ6"/>
      <c r="FA6"/>
      <c r="FB6"/>
      <c r="FC6"/>
      <c r="FD6"/>
      <c r="FE6"/>
      <c r="FF6"/>
      <c r="FG6"/>
      <c r="FH6"/>
      <c r="FI6"/>
      <c r="FJ6"/>
      <c r="FK6"/>
      <c r="FL6"/>
      <c r="FM6"/>
      <c r="FN6"/>
      <c r="FO6"/>
      <c r="FP6"/>
      <c r="FQ6"/>
      <c r="FR6"/>
      <c r="FS6"/>
      <c r="FT6"/>
      <c r="FU6"/>
      <c r="FV6"/>
      <c r="FW6"/>
      <c r="FX6"/>
      <c r="FY6"/>
      <c r="FZ6"/>
      <c r="GA6"/>
      <c r="GB6"/>
      <c r="GC6"/>
      <c r="GD6"/>
      <c r="GE6"/>
      <c r="GF6"/>
      <c r="GG6"/>
      <c r="GH6"/>
      <c r="GI6"/>
      <c r="GJ6"/>
      <c r="GK6"/>
      <c r="GL6"/>
      <c r="GM6"/>
      <c r="GN6"/>
      <c r="GO6"/>
      <c r="GP6"/>
      <c r="GQ6"/>
      <c r="GR6"/>
      <c r="GS6"/>
      <c r="GT6"/>
      <c r="GU6"/>
      <c r="GV6"/>
      <c r="GW6"/>
      <c r="GX6"/>
      <c r="GY6"/>
      <c r="GZ6"/>
      <c r="HA6"/>
      <c r="HB6"/>
      <c r="HC6"/>
      <c r="HD6"/>
      <c r="HE6"/>
      <c r="HF6"/>
      <c r="HG6"/>
      <c r="HH6"/>
      <c r="HI6"/>
      <c r="HJ6"/>
      <c r="HK6"/>
      <c r="HL6"/>
      <c r="HM6"/>
      <c r="HN6"/>
      <c r="HO6"/>
      <c r="HP6"/>
      <c r="HQ6"/>
      <c r="HR6"/>
      <c r="HS6"/>
      <c r="HT6"/>
      <c r="HU6"/>
      <c r="HV6"/>
      <c r="HW6"/>
      <c r="HX6"/>
      <c r="HY6"/>
      <c r="HZ6"/>
      <c r="IA6"/>
      <c r="IB6"/>
      <c r="IC6"/>
      <c r="ID6"/>
      <c r="IE6"/>
      <c r="IF6"/>
      <c r="IG6"/>
      <c r="IH6"/>
      <c r="II6"/>
      <c r="IJ6"/>
      <c r="IK6"/>
      <c r="IL6"/>
      <c r="IM6"/>
      <c r="IN6"/>
      <c r="IO6"/>
      <c r="IP6"/>
      <c r="IQ6"/>
      <c r="IR6"/>
      <c r="IS6"/>
      <c r="IT6"/>
      <c r="IU6"/>
      <c r="IV6"/>
    </row>
    <row r="7" spans="1:256" s="3" customFormat="1" ht="15.75" x14ac:dyDescent="0.25">
      <c r="A7" s="6">
        <v>3</v>
      </c>
      <c r="B7" s="11" t="s">
        <v>51</v>
      </c>
      <c r="C7" s="4">
        <v>42874</v>
      </c>
      <c r="D7" s="12">
        <v>0.15625</v>
      </c>
      <c r="E7" s="13">
        <v>42857</v>
      </c>
      <c r="F7" s="13">
        <v>42908</v>
      </c>
      <c r="G7" s="55" t="s">
        <v>52</v>
      </c>
      <c r="H7" s="15">
        <f>4779729+4951592</f>
        <v>9731321</v>
      </c>
      <c r="I7" s="4">
        <v>42915</v>
      </c>
      <c r="J7" s="10">
        <v>42915</v>
      </c>
      <c r="K7" s="1" t="s">
        <v>39</v>
      </c>
      <c r="L7" s="16" t="str">
        <f>+IF(J7-I7&gt;=1,"Atrasado","A tiempo")</f>
        <v>A tiempo</v>
      </c>
      <c r="M7"/>
      <c r="N7"/>
      <c r="O7"/>
      <c r="P7"/>
      <c r="Q7"/>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c r="DB7"/>
      <c r="DC7"/>
      <c r="DD7"/>
      <c r="DE7"/>
      <c r="DF7"/>
      <c r="DG7"/>
      <c r="DH7"/>
      <c r="DI7"/>
      <c r="DJ7"/>
      <c r="DK7"/>
      <c r="DL7"/>
      <c r="DM7"/>
      <c r="DN7"/>
      <c r="DO7"/>
      <c r="DP7"/>
      <c r="DQ7"/>
      <c r="DR7"/>
      <c r="DS7"/>
      <c r="DT7"/>
      <c r="DU7"/>
      <c r="DV7"/>
      <c r="DW7"/>
      <c r="DX7"/>
      <c r="DY7"/>
      <c r="DZ7"/>
      <c r="EA7"/>
      <c r="EB7"/>
      <c r="EC7"/>
      <c r="ED7"/>
      <c r="EE7"/>
      <c r="EF7"/>
      <c r="EG7"/>
      <c r="EH7"/>
      <c r="EI7"/>
      <c r="EJ7"/>
      <c r="EK7"/>
      <c r="EL7"/>
      <c r="EM7"/>
      <c r="EN7"/>
      <c r="EO7"/>
      <c r="EP7"/>
      <c r="EQ7"/>
      <c r="ER7"/>
      <c r="ES7"/>
      <c r="ET7"/>
      <c r="EU7"/>
      <c r="EV7"/>
      <c r="EW7"/>
      <c r="EX7"/>
      <c r="EY7"/>
      <c r="EZ7"/>
      <c r="FA7"/>
      <c r="FB7"/>
      <c r="FC7"/>
      <c r="FD7"/>
      <c r="FE7"/>
      <c r="FF7"/>
      <c r="FG7"/>
      <c r="FH7"/>
      <c r="FI7"/>
      <c r="FJ7"/>
      <c r="FK7"/>
      <c r="FL7"/>
      <c r="FM7"/>
      <c r="FN7"/>
      <c r="FO7"/>
      <c r="FP7"/>
      <c r="FQ7"/>
      <c r="FR7"/>
      <c r="FS7"/>
      <c r="FT7"/>
      <c r="FU7"/>
      <c r="FV7"/>
      <c r="FW7"/>
      <c r="FX7"/>
      <c r="FY7"/>
      <c r="FZ7"/>
      <c r="GA7"/>
      <c r="GB7"/>
      <c r="GC7"/>
      <c r="GD7"/>
      <c r="GE7"/>
      <c r="GF7"/>
      <c r="GG7"/>
      <c r="GH7"/>
      <c r="GI7"/>
      <c r="GJ7"/>
      <c r="GK7"/>
      <c r="GL7"/>
      <c r="GM7"/>
      <c r="GN7"/>
      <c r="GO7"/>
      <c r="GP7"/>
      <c r="GQ7"/>
      <c r="GR7"/>
      <c r="GS7"/>
      <c r="GT7"/>
      <c r="GU7"/>
      <c r="GV7"/>
      <c r="GW7"/>
      <c r="GX7"/>
      <c r="GY7"/>
      <c r="GZ7"/>
      <c r="HA7"/>
      <c r="HB7"/>
      <c r="HC7"/>
      <c r="HD7"/>
      <c r="HE7"/>
      <c r="HF7"/>
      <c r="HG7"/>
      <c r="HH7"/>
      <c r="HI7"/>
      <c r="HJ7"/>
      <c r="HK7"/>
      <c r="HL7"/>
      <c r="HM7"/>
      <c r="HN7"/>
      <c r="HO7"/>
      <c r="HP7"/>
      <c r="HQ7"/>
      <c r="HR7"/>
      <c r="HS7"/>
      <c r="HT7"/>
      <c r="HU7"/>
      <c r="HV7"/>
      <c r="HW7"/>
      <c r="HX7"/>
      <c r="HY7"/>
      <c r="HZ7"/>
      <c r="IA7"/>
      <c r="IB7"/>
      <c r="IC7"/>
      <c r="ID7"/>
      <c r="IE7"/>
      <c r="IF7"/>
      <c r="IG7"/>
      <c r="IH7"/>
      <c r="II7"/>
      <c r="IJ7"/>
      <c r="IK7"/>
      <c r="IL7"/>
      <c r="IM7"/>
      <c r="IN7"/>
      <c r="IO7"/>
      <c r="IP7"/>
      <c r="IQ7"/>
      <c r="IR7"/>
      <c r="IS7"/>
      <c r="IT7"/>
      <c r="IU7"/>
      <c r="IV7"/>
    </row>
    <row r="8" spans="1:256" s="3" customFormat="1" ht="15.75" x14ac:dyDescent="0.25">
      <c r="A8" s="6">
        <v>4</v>
      </c>
      <c r="B8" s="11">
        <v>351</v>
      </c>
      <c r="C8" s="4">
        <v>42860</v>
      </c>
      <c r="D8" s="12">
        <v>0.15277777777777776</v>
      </c>
      <c r="E8" s="13">
        <v>42863</v>
      </c>
      <c r="F8" s="13">
        <v>42886</v>
      </c>
      <c r="G8" s="55" t="s">
        <v>53</v>
      </c>
      <c r="H8" s="15">
        <v>5229729</v>
      </c>
      <c r="I8" s="4">
        <v>42893</v>
      </c>
      <c r="J8" s="10">
        <v>42891</v>
      </c>
      <c r="K8" s="1" t="s">
        <v>39</v>
      </c>
      <c r="L8" s="16" t="str">
        <f t="shared" ref="L8:L47" si="0">+IF(J8-I8&gt;=1,"Atrasado","A tiempo")</f>
        <v>A tiempo</v>
      </c>
      <c r="M8"/>
      <c r="N8"/>
      <c r="O8"/>
      <c r="P8"/>
      <c r="Q8"/>
      <c r="R8"/>
      <c r="S8"/>
      <c r="T8"/>
      <c r="U8"/>
      <c r="V8"/>
      <c r="W8"/>
      <c r="X8"/>
      <c r="Y8"/>
      <c r="Z8"/>
      <c r="AA8"/>
      <c r="AB8"/>
      <c r="AC8"/>
      <c r="AD8"/>
      <c r="AE8"/>
      <c r="AF8"/>
      <c r="AG8"/>
      <c r="AH8"/>
      <c r="AI8"/>
      <c r="AJ8"/>
      <c r="AK8"/>
      <c r="AL8"/>
      <c r="AM8"/>
      <c r="AN8"/>
      <c r="AO8"/>
      <c r="AP8"/>
      <c r="AQ8"/>
      <c r="AR8"/>
      <c r="AS8"/>
      <c r="AT8"/>
      <c r="AU8"/>
      <c r="AV8"/>
      <c r="AW8"/>
      <c r="AX8"/>
      <c r="AY8"/>
      <c r="AZ8"/>
      <c r="BA8"/>
      <c r="BB8"/>
      <c r="BC8"/>
      <c r="BD8"/>
      <c r="BE8"/>
      <c r="BF8"/>
      <c r="BG8"/>
      <c r="BH8"/>
      <c r="BI8"/>
      <c r="BJ8"/>
      <c r="BK8"/>
      <c r="BL8"/>
      <c r="BM8"/>
      <c r="BN8"/>
      <c r="BO8"/>
      <c r="BP8"/>
      <c r="BQ8"/>
      <c r="BR8"/>
      <c r="BS8"/>
      <c r="BT8"/>
      <c r="BU8"/>
      <c r="BV8"/>
      <c r="BW8"/>
      <c r="BX8"/>
      <c r="BY8"/>
      <c r="BZ8"/>
      <c r="CA8"/>
      <c r="CB8"/>
      <c r="CC8"/>
      <c r="CD8"/>
      <c r="CE8"/>
      <c r="CF8"/>
      <c r="CG8"/>
      <c r="CH8"/>
      <c r="CI8"/>
      <c r="CJ8"/>
      <c r="CK8"/>
      <c r="CL8"/>
      <c r="CM8"/>
      <c r="CN8"/>
      <c r="CO8"/>
      <c r="CP8"/>
      <c r="CQ8"/>
      <c r="CR8"/>
      <c r="CS8"/>
      <c r="CT8"/>
      <c r="CU8"/>
      <c r="CV8"/>
      <c r="CW8"/>
      <c r="CX8"/>
      <c r="CY8"/>
      <c r="CZ8"/>
      <c r="DA8"/>
      <c r="DB8"/>
      <c r="DC8"/>
      <c r="DD8"/>
      <c r="DE8"/>
      <c r="DF8"/>
      <c r="DG8"/>
      <c r="DH8"/>
      <c r="DI8"/>
      <c r="DJ8"/>
      <c r="DK8"/>
      <c r="DL8"/>
      <c r="DM8"/>
      <c r="DN8"/>
      <c r="DO8"/>
      <c r="DP8"/>
      <c r="DQ8"/>
      <c r="DR8"/>
      <c r="DS8"/>
      <c r="DT8"/>
      <c r="DU8"/>
      <c r="DV8"/>
      <c r="DW8"/>
      <c r="DX8"/>
      <c r="DY8"/>
      <c r="DZ8"/>
      <c r="EA8"/>
      <c r="EB8"/>
      <c r="EC8"/>
      <c r="ED8"/>
      <c r="EE8"/>
      <c r="EF8"/>
      <c r="EG8"/>
      <c r="EH8"/>
      <c r="EI8"/>
      <c r="EJ8"/>
      <c r="EK8"/>
      <c r="EL8"/>
      <c r="EM8"/>
      <c r="EN8"/>
      <c r="EO8"/>
      <c r="EP8"/>
      <c r="EQ8"/>
      <c r="ER8"/>
      <c r="ES8"/>
      <c r="ET8"/>
      <c r="EU8"/>
      <c r="EV8"/>
      <c r="EW8"/>
      <c r="EX8"/>
      <c r="EY8"/>
      <c r="EZ8"/>
      <c r="FA8"/>
      <c r="FB8"/>
      <c r="FC8"/>
      <c r="FD8"/>
      <c r="FE8"/>
      <c r="FF8"/>
      <c r="FG8"/>
      <c r="FH8"/>
      <c r="FI8"/>
      <c r="FJ8"/>
      <c r="FK8"/>
      <c r="FL8"/>
      <c r="FM8"/>
      <c r="FN8"/>
      <c r="FO8"/>
      <c r="FP8"/>
      <c r="FQ8"/>
      <c r="FR8"/>
      <c r="FS8"/>
      <c r="FT8"/>
      <c r="FU8"/>
      <c r="FV8"/>
      <c r="FW8"/>
      <c r="FX8"/>
      <c r="FY8"/>
      <c r="FZ8"/>
      <c r="GA8"/>
      <c r="GB8"/>
      <c r="GC8"/>
      <c r="GD8"/>
      <c r="GE8"/>
      <c r="GF8"/>
      <c r="GG8"/>
      <c r="GH8"/>
      <c r="GI8"/>
      <c r="GJ8"/>
      <c r="GK8"/>
      <c r="GL8"/>
      <c r="GM8"/>
      <c r="GN8"/>
      <c r="GO8"/>
      <c r="GP8"/>
      <c r="GQ8"/>
      <c r="GR8"/>
      <c r="GS8"/>
      <c r="GT8"/>
      <c r="GU8"/>
      <c r="GV8"/>
      <c r="GW8"/>
      <c r="GX8"/>
      <c r="GY8"/>
      <c r="GZ8"/>
      <c r="HA8"/>
      <c r="HB8"/>
      <c r="HC8"/>
      <c r="HD8"/>
      <c r="HE8"/>
      <c r="HF8"/>
      <c r="HG8"/>
      <c r="HH8"/>
      <c r="HI8"/>
      <c r="HJ8"/>
      <c r="HK8"/>
      <c r="HL8"/>
      <c r="HM8"/>
      <c r="HN8"/>
      <c r="HO8"/>
      <c r="HP8"/>
      <c r="HQ8"/>
      <c r="HR8"/>
      <c r="HS8"/>
      <c r="HT8"/>
      <c r="HU8"/>
      <c r="HV8"/>
      <c r="HW8"/>
      <c r="HX8"/>
      <c r="HY8"/>
      <c r="HZ8"/>
      <c r="IA8"/>
      <c r="IB8"/>
      <c r="IC8"/>
      <c r="ID8"/>
      <c r="IE8"/>
      <c r="IF8"/>
      <c r="IG8"/>
      <c r="IH8"/>
      <c r="II8"/>
      <c r="IJ8"/>
      <c r="IK8"/>
      <c r="IL8"/>
      <c r="IM8"/>
      <c r="IN8"/>
      <c r="IO8"/>
      <c r="IP8"/>
      <c r="IQ8"/>
      <c r="IR8"/>
      <c r="IS8"/>
      <c r="IT8"/>
      <c r="IU8"/>
      <c r="IV8"/>
    </row>
    <row r="9" spans="1:256" s="3" customFormat="1" ht="15.75" x14ac:dyDescent="0.25">
      <c r="A9" s="6">
        <v>5</v>
      </c>
      <c r="B9" s="11" t="s">
        <v>54</v>
      </c>
      <c r="C9" s="4">
        <v>42898</v>
      </c>
      <c r="D9" s="12">
        <v>0.12986111111111112</v>
      </c>
      <c r="E9" s="13">
        <v>42870</v>
      </c>
      <c r="F9" s="13">
        <v>42928</v>
      </c>
      <c r="G9" s="55" t="s">
        <v>55</v>
      </c>
      <c r="H9" s="15">
        <f>5452213+4662420</f>
        <v>10114633</v>
      </c>
      <c r="I9" s="4">
        <v>42935</v>
      </c>
      <c r="J9" s="10"/>
      <c r="K9" s="1" t="s">
        <v>39</v>
      </c>
      <c r="L9" s="16" t="str">
        <f t="shared" si="0"/>
        <v>A tiempo</v>
      </c>
      <c r="M9"/>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row>
    <row r="10" spans="1:256" s="3" customFormat="1" ht="15.75" x14ac:dyDescent="0.25">
      <c r="A10" s="6">
        <v>6</v>
      </c>
      <c r="B10" s="11" t="s">
        <v>56</v>
      </c>
      <c r="C10" s="4">
        <v>42898</v>
      </c>
      <c r="D10" s="12">
        <v>0.12986111111111112</v>
      </c>
      <c r="E10" s="13">
        <v>42870</v>
      </c>
      <c r="F10" s="13">
        <v>42928</v>
      </c>
      <c r="G10" s="55" t="s">
        <v>57</v>
      </c>
      <c r="H10" s="15">
        <f>13352213+3612420</f>
        <v>16964633</v>
      </c>
      <c r="I10" s="4">
        <v>42935</v>
      </c>
      <c r="J10" s="10"/>
      <c r="K10" s="1" t="s">
        <v>39</v>
      </c>
      <c r="L10" s="16" t="str">
        <f t="shared" si="0"/>
        <v>A tiempo</v>
      </c>
      <c r="M10"/>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row>
    <row r="11" spans="1:256" s="3" customFormat="1" ht="15.75" x14ac:dyDescent="0.25">
      <c r="A11" s="6">
        <v>7</v>
      </c>
      <c r="B11" s="11">
        <v>367</v>
      </c>
      <c r="C11" s="4">
        <v>42865</v>
      </c>
      <c r="D11" s="12">
        <v>8.3333333333333329E-2</v>
      </c>
      <c r="E11" s="13">
        <v>42866</v>
      </c>
      <c r="F11" s="13">
        <v>42882</v>
      </c>
      <c r="G11" s="55" t="s">
        <v>58</v>
      </c>
      <c r="H11" s="15">
        <v>2946831</v>
      </c>
      <c r="I11" s="4">
        <v>42888</v>
      </c>
      <c r="J11" s="10">
        <v>42893</v>
      </c>
      <c r="K11" s="1" t="s">
        <v>39</v>
      </c>
      <c r="L11" s="16" t="str">
        <f t="shared" si="0"/>
        <v>Atrasado</v>
      </c>
      <c r="M11" t="s">
        <v>48</v>
      </c>
      <c r="N11"/>
      <c r="O11"/>
      <c r="P11"/>
      <c r="Q11"/>
      <c r="R11"/>
      <c r="S11"/>
      <c r="T11"/>
      <c r="U11"/>
      <c r="V11"/>
      <c r="W11"/>
      <c r="X11"/>
      <c r="Y11"/>
      <c r="Z11"/>
      <c r="AA11"/>
      <c r="AB11"/>
      <c r="AC11"/>
      <c r="AD11"/>
      <c r="AE11"/>
      <c r="AF11"/>
      <c r="AG11"/>
      <c r="AH11"/>
      <c r="AI11"/>
      <c r="AJ11"/>
      <c r="AK11"/>
      <c r="AL11"/>
      <c r="AM11"/>
      <c r="AN11"/>
      <c r="AO11"/>
      <c r="AP11"/>
      <c r="AQ11"/>
      <c r="AR11"/>
      <c r="AS11"/>
      <c r="AT11"/>
      <c r="AU11"/>
      <c r="AV11"/>
      <c r="AW11"/>
      <c r="AX11"/>
      <c r="AY11"/>
      <c r="AZ11"/>
      <c r="BA11"/>
      <c r="BB11"/>
      <c r="BC11"/>
      <c r="BD11"/>
      <c r="BE11"/>
      <c r="BF11"/>
      <c r="BG11"/>
      <c r="BH11"/>
      <c r="BI11"/>
      <c r="BJ11"/>
      <c r="BK11"/>
      <c r="BL11"/>
      <c r="BM11"/>
      <c r="BN11"/>
      <c r="BO11"/>
      <c r="BP11"/>
      <c r="BQ11"/>
      <c r="BR11"/>
      <c r="BS11"/>
      <c r="BT11"/>
      <c r="BU11"/>
      <c r="BV11"/>
      <c r="BW11"/>
      <c r="BX11"/>
      <c r="BY11"/>
      <c r="BZ11"/>
      <c r="CA11"/>
      <c r="CB11"/>
      <c r="CC11"/>
      <c r="CD11"/>
      <c r="CE11"/>
      <c r="CF11"/>
      <c r="CG11"/>
      <c r="CH11"/>
      <c r="CI11"/>
      <c r="CJ11"/>
      <c r="CK11"/>
      <c r="CL11"/>
      <c r="CM11"/>
      <c r="CN11"/>
      <c r="CO11"/>
      <c r="CP11"/>
      <c r="CQ11"/>
      <c r="CR11"/>
      <c r="CS11"/>
      <c r="CT11"/>
      <c r="CU11"/>
      <c r="CV11"/>
      <c r="CW11"/>
      <c r="CX11"/>
      <c r="CY11"/>
      <c r="CZ11"/>
      <c r="DA11"/>
      <c r="DB11"/>
      <c r="DC11"/>
      <c r="DD11"/>
      <c r="DE11"/>
      <c r="DF11"/>
      <c r="DG11"/>
      <c r="DH11"/>
      <c r="DI11"/>
      <c r="DJ11"/>
      <c r="DK11"/>
      <c r="DL11"/>
      <c r="DM11"/>
      <c r="DN11"/>
      <c r="DO11"/>
      <c r="DP11"/>
      <c r="DQ11"/>
      <c r="DR11"/>
      <c r="DS11"/>
      <c r="DT11"/>
      <c r="DU11"/>
      <c r="DV11"/>
      <c r="DW11"/>
      <c r="DX11"/>
      <c r="DY11"/>
      <c r="DZ11"/>
      <c r="EA11"/>
      <c r="EB11"/>
      <c r="EC11"/>
      <c r="ED11"/>
      <c r="EE11"/>
      <c r="EF11"/>
      <c r="EG11"/>
      <c r="EH11"/>
      <c r="EI11"/>
      <c r="EJ11"/>
      <c r="EK11"/>
      <c r="EL11"/>
      <c r="EM11"/>
      <c r="EN11"/>
      <c r="EO11"/>
      <c r="EP11"/>
      <c r="EQ11"/>
      <c r="ER11"/>
      <c r="ES11"/>
      <c r="ET11"/>
      <c r="EU11"/>
      <c r="EV11"/>
      <c r="EW11"/>
      <c r="EX11"/>
      <c r="EY11"/>
      <c r="EZ11"/>
      <c r="FA11"/>
      <c r="FB11"/>
      <c r="FC11"/>
      <c r="FD11"/>
      <c r="FE11"/>
      <c r="FF11"/>
      <c r="FG11"/>
      <c r="FH11"/>
      <c r="FI11"/>
      <c r="FJ11"/>
      <c r="FK11"/>
      <c r="FL11"/>
      <c r="FM11"/>
      <c r="FN11"/>
      <c r="FO11"/>
      <c r="FP11"/>
      <c r="FQ11"/>
      <c r="FR11"/>
      <c r="FS11"/>
      <c r="FT11"/>
      <c r="FU11"/>
      <c r="FV11"/>
      <c r="FW11"/>
      <c r="FX11"/>
      <c r="FY11"/>
      <c r="FZ11"/>
      <c r="GA11"/>
      <c r="GB11"/>
      <c r="GC11"/>
      <c r="GD11"/>
      <c r="GE11"/>
      <c r="GF11"/>
      <c r="GG11"/>
      <c r="GH11"/>
      <c r="GI11"/>
      <c r="GJ11"/>
      <c r="GK11"/>
      <c r="GL11"/>
      <c r="GM11"/>
      <c r="GN11"/>
      <c r="GO11"/>
      <c r="GP11"/>
      <c r="GQ11"/>
      <c r="GR11"/>
      <c r="GS11"/>
      <c r="GT11"/>
      <c r="GU11"/>
      <c r="GV11"/>
      <c r="GW11"/>
      <c r="GX11"/>
      <c r="GY11"/>
      <c r="GZ11"/>
      <c r="HA11"/>
      <c r="HB11"/>
      <c r="HC11"/>
      <c r="HD11"/>
      <c r="HE11"/>
      <c r="HF11"/>
      <c r="HG11"/>
      <c r="HH11"/>
      <c r="HI11"/>
      <c r="HJ11"/>
      <c r="HK11"/>
      <c r="HL11"/>
      <c r="HM11"/>
      <c r="HN11"/>
      <c r="HO11"/>
      <c r="HP11"/>
      <c r="HQ11"/>
      <c r="HR11"/>
      <c r="HS11"/>
      <c r="HT11"/>
      <c r="HU11"/>
      <c r="HV11"/>
      <c r="HW11"/>
      <c r="HX11"/>
      <c r="HY11"/>
      <c r="HZ11"/>
      <c r="IA11"/>
      <c r="IB11"/>
      <c r="IC11"/>
      <c r="ID11"/>
      <c r="IE11"/>
      <c r="IF11"/>
      <c r="IG11"/>
      <c r="IH11"/>
      <c r="II11"/>
      <c r="IJ11"/>
      <c r="IK11"/>
      <c r="IL11"/>
      <c r="IM11"/>
      <c r="IN11"/>
      <c r="IO11"/>
      <c r="IP11"/>
      <c r="IQ11"/>
      <c r="IR11"/>
      <c r="IS11"/>
      <c r="IT11"/>
      <c r="IU11"/>
      <c r="IV11"/>
    </row>
    <row r="12" spans="1:256" s="3" customFormat="1" ht="15.75" x14ac:dyDescent="0.25">
      <c r="A12" s="6">
        <v>8</v>
      </c>
      <c r="B12" s="11" t="s">
        <v>59</v>
      </c>
      <c r="C12" s="4">
        <v>42879</v>
      </c>
      <c r="D12" s="12">
        <v>0.14583333333333334</v>
      </c>
      <c r="E12" s="13">
        <v>42877</v>
      </c>
      <c r="F12" s="13">
        <v>42151</v>
      </c>
      <c r="G12" s="55" t="s">
        <v>60</v>
      </c>
      <c r="H12" s="15">
        <f>464477+88106</f>
        <v>552583</v>
      </c>
      <c r="I12" s="4">
        <v>42158</v>
      </c>
      <c r="J12" s="10">
        <v>42891</v>
      </c>
      <c r="K12" s="1" t="s">
        <v>39</v>
      </c>
      <c r="L12" s="16" t="str">
        <f t="shared" si="0"/>
        <v>Atrasado</v>
      </c>
      <c r="M12" t="s">
        <v>61</v>
      </c>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row>
    <row r="13" spans="1:256" s="3" customFormat="1" ht="15.75" x14ac:dyDescent="0.25">
      <c r="A13" s="6">
        <v>9</v>
      </c>
      <c r="B13" s="11">
        <v>378</v>
      </c>
      <c r="C13" s="4">
        <v>42885</v>
      </c>
      <c r="D13" s="12">
        <v>0.4694444444444445</v>
      </c>
      <c r="E13" s="13">
        <v>42886</v>
      </c>
      <c r="F13" s="13">
        <v>42888</v>
      </c>
      <c r="G13" s="55" t="s">
        <v>62</v>
      </c>
      <c r="H13" s="15">
        <v>556060</v>
      </c>
      <c r="I13" s="4">
        <v>42895</v>
      </c>
      <c r="J13" s="10">
        <v>42895</v>
      </c>
      <c r="K13" s="1" t="s">
        <v>39</v>
      </c>
      <c r="L13" s="16" t="str">
        <f t="shared" si="0"/>
        <v>A tiempo</v>
      </c>
      <c r="M13"/>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c r="IS13"/>
      <c r="IT13"/>
      <c r="IU13"/>
      <c r="IV13"/>
    </row>
    <row r="14" spans="1:256" s="3" customFormat="1" ht="15.75" x14ac:dyDescent="0.25">
      <c r="A14" s="6">
        <v>10</v>
      </c>
      <c r="B14" s="11" t="s">
        <v>63</v>
      </c>
      <c r="C14" s="4">
        <v>42893</v>
      </c>
      <c r="D14" s="12">
        <v>0.20138888888888887</v>
      </c>
      <c r="E14" s="13">
        <v>42878</v>
      </c>
      <c r="F14" s="13">
        <v>42909</v>
      </c>
      <c r="G14" s="55" t="s">
        <v>64</v>
      </c>
      <c r="H14" s="15">
        <f>14746831+5566210</f>
        <v>20313041</v>
      </c>
      <c r="I14" s="4">
        <v>42916</v>
      </c>
      <c r="J14" s="10"/>
      <c r="K14" s="1" t="s">
        <v>39</v>
      </c>
      <c r="L14" s="16" t="str">
        <f t="shared" si="0"/>
        <v>A tiempo</v>
      </c>
      <c r="M14"/>
      <c r="N14"/>
      <c r="O14"/>
      <c r="P14"/>
      <c r="Q14"/>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c r="BU14"/>
      <c r="BV14"/>
      <c r="BW14"/>
      <c r="BX14"/>
      <c r="BY14"/>
      <c r="BZ14"/>
      <c r="CA14"/>
      <c r="CB14"/>
      <c r="CC14"/>
      <c r="CD14"/>
      <c r="CE14"/>
      <c r="CF14"/>
      <c r="CG14"/>
      <c r="CH14"/>
      <c r="CI14"/>
      <c r="CJ14"/>
      <c r="CK14"/>
      <c r="CL14"/>
      <c r="CM14"/>
      <c r="CN14"/>
      <c r="CO14"/>
      <c r="CP14"/>
      <c r="CQ14"/>
      <c r="CR14"/>
      <c r="CS14"/>
      <c r="CT14"/>
      <c r="CU14"/>
      <c r="CV14"/>
      <c r="CW14"/>
      <c r="CX14"/>
      <c r="CY14"/>
      <c r="CZ14"/>
      <c r="DA14"/>
      <c r="DB14"/>
      <c r="DC14"/>
      <c r="DD14"/>
      <c r="DE14"/>
      <c r="DF14"/>
      <c r="DG14"/>
      <c r="DH14"/>
      <c r="DI14"/>
      <c r="DJ14"/>
      <c r="DK14"/>
      <c r="DL14"/>
      <c r="DM14"/>
      <c r="DN14"/>
      <c r="DO14"/>
      <c r="DP14"/>
      <c r="DQ14"/>
      <c r="DR14"/>
      <c r="DS14"/>
      <c r="DT14"/>
      <c r="DU14"/>
      <c r="DV14"/>
      <c r="DW14"/>
      <c r="DX14"/>
      <c r="DY14"/>
      <c r="DZ14"/>
      <c r="EA14"/>
      <c r="EB14"/>
      <c r="EC14"/>
      <c r="ED14"/>
      <c r="EE14"/>
      <c r="EF14"/>
      <c r="EG14"/>
      <c r="EH14"/>
      <c r="EI14"/>
      <c r="EJ14"/>
      <c r="EK14"/>
      <c r="EL14"/>
      <c r="EM14"/>
      <c r="EN14"/>
      <c r="EO14"/>
      <c r="EP14"/>
      <c r="EQ14"/>
      <c r="ER14"/>
      <c r="ES14"/>
      <c r="ET14"/>
      <c r="EU14"/>
      <c r="EV14"/>
      <c r="EW14"/>
      <c r="EX14"/>
      <c r="EY14"/>
      <c r="EZ14"/>
      <c r="FA14"/>
      <c r="FB14"/>
      <c r="FC14"/>
      <c r="FD14"/>
      <c r="FE14"/>
      <c r="FF14"/>
      <c r="FG14"/>
      <c r="FH14"/>
      <c r="FI14"/>
      <c r="FJ14"/>
      <c r="FK14"/>
      <c r="FL14"/>
      <c r="FM14"/>
      <c r="FN14"/>
      <c r="FO14"/>
      <c r="FP14"/>
      <c r="FQ14"/>
      <c r="FR14"/>
      <c r="FS14"/>
      <c r="FT14"/>
      <c r="FU14"/>
      <c r="FV14"/>
      <c r="FW14"/>
      <c r="FX14"/>
      <c r="FY14"/>
      <c r="FZ14"/>
      <c r="GA14"/>
      <c r="GB14"/>
      <c r="GC14"/>
      <c r="GD14"/>
      <c r="GE14"/>
      <c r="GF14"/>
      <c r="GG14"/>
      <c r="GH14"/>
      <c r="GI14"/>
      <c r="GJ14"/>
      <c r="GK14"/>
      <c r="GL14"/>
      <c r="GM14"/>
      <c r="GN14"/>
      <c r="GO14"/>
      <c r="GP14"/>
      <c r="GQ14"/>
      <c r="GR14"/>
      <c r="GS14"/>
      <c r="GT14"/>
      <c r="GU14"/>
      <c r="GV14"/>
      <c r="GW14"/>
      <c r="GX14"/>
      <c r="GY14"/>
      <c r="GZ14"/>
      <c r="HA14"/>
      <c r="HB14"/>
      <c r="HC14"/>
      <c r="HD14"/>
      <c r="HE14"/>
      <c r="HF14"/>
      <c r="HG14"/>
      <c r="HH14"/>
      <c r="HI14"/>
      <c r="HJ14"/>
      <c r="HK14"/>
      <c r="HL14"/>
      <c r="HM14"/>
      <c r="HN14"/>
      <c r="HO14"/>
      <c r="HP14"/>
      <c r="HQ14"/>
      <c r="HR14"/>
      <c r="HS14"/>
      <c r="HT14"/>
      <c r="HU14"/>
      <c r="HV14"/>
      <c r="HW14"/>
      <c r="HX14"/>
      <c r="HY14"/>
      <c r="HZ14"/>
      <c r="IA14"/>
      <c r="IB14"/>
      <c r="IC14"/>
      <c r="ID14"/>
      <c r="IE14"/>
      <c r="IF14"/>
      <c r="IG14"/>
      <c r="IH14"/>
      <c r="II14"/>
      <c r="IJ14"/>
      <c r="IK14"/>
      <c r="IL14"/>
      <c r="IM14"/>
      <c r="IN14"/>
      <c r="IO14"/>
      <c r="IP14"/>
      <c r="IQ14"/>
      <c r="IR14"/>
      <c r="IS14"/>
      <c r="IT14"/>
      <c r="IU14"/>
      <c r="IV14"/>
    </row>
    <row r="15" spans="1:256" s="3" customFormat="1" ht="15.75" x14ac:dyDescent="0.25">
      <c r="A15" s="6">
        <v>11</v>
      </c>
      <c r="B15" s="11" t="s">
        <v>65</v>
      </c>
      <c r="C15" s="4">
        <v>42878</v>
      </c>
      <c r="D15" s="12">
        <v>0.40625</v>
      </c>
      <c r="E15" s="13">
        <v>42876</v>
      </c>
      <c r="F15" s="13">
        <v>42882</v>
      </c>
      <c r="G15" s="55" t="s">
        <v>66</v>
      </c>
      <c r="H15" s="15">
        <f>1279914+220348</f>
        <v>1500262</v>
      </c>
      <c r="I15" s="4">
        <v>42888</v>
      </c>
      <c r="J15" s="10">
        <v>42887</v>
      </c>
      <c r="K15" s="1" t="s">
        <v>39</v>
      </c>
      <c r="L15" s="16" t="str">
        <f t="shared" si="0"/>
        <v>A tiempo</v>
      </c>
      <c r="M15"/>
      <c r="N15"/>
      <c r="O15"/>
      <c r="P15"/>
      <c r="Q15"/>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c r="BT15"/>
      <c r="BU15"/>
      <c r="BV15"/>
      <c r="BW15"/>
      <c r="BX15"/>
      <c r="BY15"/>
      <c r="BZ15"/>
      <c r="CA15"/>
      <c r="CB15"/>
      <c r="CC15"/>
      <c r="CD15"/>
      <c r="CE15"/>
      <c r="CF15"/>
      <c r="CG15"/>
      <c r="CH15"/>
      <c r="CI15"/>
      <c r="CJ15"/>
      <c r="CK15"/>
      <c r="CL15"/>
      <c r="CM15"/>
      <c r="CN15"/>
      <c r="CO15"/>
      <c r="CP15"/>
      <c r="CQ15"/>
      <c r="CR15"/>
      <c r="CS15"/>
      <c r="CT15"/>
      <c r="CU15"/>
      <c r="CV15"/>
      <c r="CW15"/>
      <c r="CX15"/>
      <c r="CY15"/>
      <c r="CZ15"/>
      <c r="DA15"/>
      <c r="DB15"/>
      <c r="DC15"/>
      <c r="DD15"/>
      <c r="DE15"/>
      <c r="DF15"/>
      <c r="DG15"/>
      <c r="DH15"/>
      <c r="DI15"/>
      <c r="DJ15"/>
      <c r="DK15"/>
      <c r="DL15"/>
      <c r="DM15"/>
      <c r="DN15"/>
      <c r="DO15"/>
      <c r="DP15"/>
      <c r="DQ15"/>
      <c r="DR15"/>
      <c r="DS15"/>
      <c r="DT15"/>
      <c r="DU15"/>
      <c r="DV15"/>
      <c r="DW15"/>
      <c r="DX15"/>
      <c r="DY15"/>
      <c r="DZ15"/>
      <c r="EA15"/>
      <c r="EB15"/>
      <c r="EC15"/>
      <c r="ED15"/>
      <c r="EE15"/>
      <c r="EF15"/>
      <c r="EG15"/>
      <c r="EH15"/>
      <c r="EI15"/>
      <c r="EJ15"/>
      <c r="EK15"/>
      <c r="EL15"/>
      <c r="EM15"/>
      <c r="EN15"/>
      <c r="EO15"/>
      <c r="EP15"/>
      <c r="EQ15"/>
      <c r="ER15"/>
      <c r="ES15"/>
      <c r="ET15"/>
      <c r="EU15"/>
      <c r="EV15"/>
      <c r="EW15"/>
      <c r="EX15"/>
      <c r="EY15"/>
      <c r="EZ15"/>
      <c r="FA15"/>
      <c r="FB15"/>
      <c r="FC15"/>
      <c r="FD15"/>
      <c r="FE15"/>
      <c r="FF15"/>
      <c r="FG15"/>
      <c r="FH15"/>
      <c r="FI15"/>
      <c r="FJ15"/>
      <c r="FK15"/>
      <c r="FL15"/>
      <c r="FM15"/>
      <c r="FN15"/>
      <c r="FO15"/>
      <c r="FP15"/>
      <c r="FQ15"/>
      <c r="FR15"/>
      <c r="FS15"/>
      <c r="FT15"/>
      <c r="FU15"/>
      <c r="FV15"/>
      <c r="FW15"/>
      <c r="FX15"/>
      <c r="FY15"/>
      <c r="FZ15"/>
      <c r="GA15"/>
      <c r="GB15"/>
      <c r="GC15"/>
      <c r="GD15"/>
      <c r="GE15"/>
      <c r="GF15"/>
      <c r="GG15"/>
      <c r="GH15"/>
      <c r="GI15"/>
      <c r="GJ15"/>
      <c r="GK15"/>
      <c r="GL15"/>
      <c r="GM15"/>
      <c r="GN15"/>
      <c r="GO15"/>
      <c r="GP15"/>
      <c r="GQ15"/>
      <c r="GR15"/>
      <c r="GS15"/>
      <c r="GT15"/>
      <c r="GU15"/>
      <c r="GV15"/>
      <c r="GW15"/>
      <c r="GX15"/>
      <c r="GY15"/>
      <c r="GZ15"/>
      <c r="HA15"/>
      <c r="HB15"/>
      <c r="HC15"/>
      <c r="HD15"/>
      <c r="HE15"/>
      <c r="HF15"/>
      <c r="HG15"/>
      <c r="HH15"/>
      <c r="HI15"/>
      <c r="HJ15"/>
      <c r="HK15"/>
      <c r="HL15"/>
      <c r="HM15"/>
      <c r="HN15"/>
      <c r="HO15"/>
      <c r="HP15"/>
      <c r="HQ15"/>
      <c r="HR15"/>
      <c r="HS15"/>
      <c r="HT15"/>
      <c r="HU15"/>
      <c r="HV15"/>
      <c r="HW15"/>
      <c r="HX15"/>
      <c r="HY15"/>
      <c r="HZ15"/>
      <c r="IA15"/>
      <c r="IB15"/>
      <c r="IC15"/>
      <c r="ID15"/>
      <c r="IE15"/>
      <c r="IF15"/>
      <c r="IG15"/>
      <c r="IH15"/>
      <c r="II15"/>
      <c r="IJ15"/>
      <c r="IK15"/>
      <c r="IL15"/>
      <c r="IM15"/>
      <c r="IN15"/>
      <c r="IO15"/>
      <c r="IP15"/>
      <c r="IQ15"/>
      <c r="IR15"/>
      <c r="IS15"/>
      <c r="IT15"/>
      <c r="IU15"/>
      <c r="IV15"/>
    </row>
    <row r="16" spans="1:256" s="3" customFormat="1" ht="15.75" x14ac:dyDescent="0.25">
      <c r="A16" s="6">
        <v>12</v>
      </c>
      <c r="B16" s="11">
        <v>386</v>
      </c>
      <c r="C16" s="4">
        <v>42886</v>
      </c>
      <c r="D16" s="12">
        <v>0.33333333333333331</v>
      </c>
      <c r="E16" s="56">
        <v>42891</v>
      </c>
      <c r="F16" s="13">
        <v>42893</v>
      </c>
      <c r="G16" s="55" t="s">
        <v>67</v>
      </c>
      <c r="H16" s="15">
        <v>618870</v>
      </c>
      <c r="I16" s="4">
        <v>42900</v>
      </c>
      <c r="J16" s="10">
        <v>42895</v>
      </c>
      <c r="K16" s="1" t="s">
        <v>39</v>
      </c>
      <c r="L16" s="16" t="str">
        <f t="shared" si="0"/>
        <v>A tiempo</v>
      </c>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c r="BT16"/>
      <c r="BU16"/>
      <c r="BV16"/>
      <c r="BW16"/>
      <c r="BX16"/>
      <c r="BY16"/>
      <c r="BZ16"/>
      <c r="CA16"/>
      <c r="CB16"/>
      <c r="CC16"/>
      <c r="CD16"/>
      <c r="CE16"/>
      <c r="CF16"/>
      <c r="CG16"/>
      <c r="CH16"/>
      <c r="CI16"/>
      <c r="CJ16"/>
      <c r="CK16"/>
      <c r="CL16"/>
      <c r="CM16"/>
      <c r="CN16"/>
      <c r="CO16"/>
      <c r="CP16"/>
      <c r="CQ16"/>
      <c r="CR16"/>
      <c r="CS16"/>
      <c r="CT16"/>
      <c r="CU16"/>
      <c r="CV16"/>
      <c r="CW16"/>
      <c r="CX16"/>
      <c r="CY16"/>
      <c r="CZ16"/>
      <c r="DA16"/>
      <c r="DB16"/>
      <c r="DC16"/>
      <c r="DD16"/>
      <c r="DE16"/>
      <c r="DF16"/>
      <c r="DG16"/>
      <c r="DH16"/>
      <c r="DI16"/>
      <c r="DJ16"/>
      <c r="DK16"/>
      <c r="DL16"/>
      <c r="DM16"/>
      <c r="DN16"/>
      <c r="DO16"/>
      <c r="DP16"/>
      <c r="DQ16"/>
      <c r="DR16"/>
      <c r="DS16"/>
      <c r="DT16"/>
      <c r="DU16"/>
      <c r="DV16"/>
      <c r="DW16"/>
      <c r="DX16"/>
      <c r="DY16"/>
      <c r="DZ16"/>
      <c r="EA16"/>
      <c r="EB16"/>
      <c r="EC16"/>
      <c r="ED16"/>
      <c r="EE16"/>
      <c r="EF16"/>
      <c r="EG16"/>
      <c r="EH16"/>
      <c r="EI16"/>
      <c r="EJ16"/>
      <c r="EK16"/>
      <c r="EL16"/>
      <c r="EM16"/>
      <c r="EN16"/>
      <c r="EO16"/>
      <c r="EP16"/>
      <c r="EQ16"/>
      <c r="ER16"/>
      <c r="ES16"/>
      <c r="ET16"/>
      <c r="EU16"/>
      <c r="EV16"/>
      <c r="EW16"/>
      <c r="EX16"/>
      <c r="EY16"/>
      <c r="EZ16"/>
      <c r="FA16"/>
      <c r="FB16"/>
      <c r="FC16"/>
      <c r="FD16"/>
      <c r="FE16"/>
      <c r="FF16"/>
      <c r="FG16"/>
      <c r="FH16"/>
      <c r="FI16"/>
      <c r="FJ16"/>
      <c r="FK16"/>
      <c r="FL16"/>
      <c r="FM16"/>
      <c r="FN16"/>
      <c r="FO16"/>
      <c r="FP16"/>
      <c r="FQ16"/>
      <c r="FR16"/>
      <c r="FS16"/>
      <c r="FT16"/>
      <c r="FU16"/>
      <c r="FV16"/>
      <c r="FW16"/>
      <c r="FX16"/>
      <c r="FY16"/>
      <c r="FZ16"/>
      <c r="GA16"/>
      <c r="GB16"/>
      <c r="GC16"/>
      <c r="GD16"/>
      <c r="GE16"/>
      <c r="GF16"/>
      <c r="GG16"/>
      <c r="GH16"/>
      <c r="GI16"/>
      <c r="GJ16"/>
      <c r="GK16"/>
      <c r="GL16"/>
      <c r="GM16"/>
      <c r="GN16"/>
      <c r="GO16"/>
      <c r="GP16"/>
      <c r="GQ16"/>
      <c r="GR16"/>
      <c r="GS16"/>
      <c r="GT16"/>
      <c r="GU16"/>
      <c r="GV16"/>
      <c r="GW16"/>
      <c r="GX16"/>
      <c r="GY16"/>
      <c r="GZ16"/>
      <c r="HA16"/>
      <c r="HB16"/>
      <c r="HC16"/>
      <c r="HD16"/>
      <c r="HE16"/>
      <c r="HF16"/>
      <c r="HG16"/>
      <c r="HH16"/>
      <c r="HI16"/>
      <c r="HJ16"/>
      <c r="HK16"/>
      <c r="HL16"/>
      <c r="HM16"/>
      <c r="HN16"/>
      <c r="HO16"/>
      <c r="HP16"/>
      <c r="HQ16"/>
      <c r="HR16"/>
      <c r="HS16"/>
      <c r="HT16"/>
      <c r="HU16"/>
      <c r="HV16"/>
      <c r="HW16"/>
      <c r="HX16"/>
      <c r="HY16"/>
      <c r="HZ16"/>
      <c r="IA16"/>
      <c r="IB16"/>
      <c r="IC16"/>
      <c r="ID16"/>
      <c r="IE16"/>
      <c r="IF16"/>
      <c r="IG16"/>
      <c r="IH16"/>
      <c r="II16"/>
      <c r="IJ16"/>
      <c r="IK16"/>
      <c r="IL16"/>
      <c r="IM16"/>
      <c r="IN16"/>
      <c r="IO16"/>
      <c r="IP16"/>
      <c r="IQ16"/>
      <c r="IR16"/>
      <c r="IS16"/>
      <c r="IT16"/>
      <c r="IU16"/>
      <c r="IV16"/>
    </row>
    <row r="17" spans="1:256" s="3" customFormat="1" ht="15.75" x14ac:dyDescent="0.25">
      <c r="A17" s="6">
        <v>13</v>
      </c>
      <c r="B17" s="11">
        <v>388</v>
      </c>
      <c r="C17" s="4">
        <v>42872</v>
      </c>
      <c r="D17" s="12">
        <v>0.125</v>
      </c>
      <c r="E17" s="13">
        <v>42877</v>
      </c>
      <c r="F17" s="13">
        <v>42881</v>
      </c>
      <c r="G17" s="55" t="s">
        <v>68</v>
      </c>
      <c r="H17" s="15">
        <v>878508</v>
      </c>
      <c r="I17" s="4">
        <v>42888</v>
      </c>
      <c r="J17" s="10">
        <v>42891</v>
      </c>
      <c r="K17" s="1" t="s">
        <v>39</v>
      </c>
      <c r="L17" s="16" t="str">
        <f t="shared" si="0"/>
        <v>Atrasado</v>
      </c>
      <c r="M17" t="s">
        <v>61</v>
      </c>
      <c r="N17"/>
      <c r="O17"/>
      <c r="P17"/>
      <c r="Q17"/>
      <c r="R17"/>
      <c r="S17"/>
      <c r="T17"/>
      <c r="U17"/>
      <c r="V17"/>
      <c r="W17"/>
      <c r="X17"/>
      <c r="Y17"/>
      <c r="Z17"/>
      <c r="AA17"/>
      <c r="AB17"/>
      <c r="AC17"/>
      <c r="AD17"/>
      <c r="AE17"/>
      <c r="AF17"/>
      <c r="AG17"/>
      <c r="AH17"/>
      <c r="AI17"/>
      <c r="AJ17"/>
      <c r="AK17"/>
      <c r="AL17"/>
      <c r="AM17"/>
      <c r="AN17"/>
      <c r="AO17"/>
      <c r="AP17"/>
      <c r="AQ17"/>
      <c r="AR17"/>
      <c r="AS17"/>
      <c r="AT17"/>
      <c r="AU17"/>
      <c r="AV17"/>
      <c r="AW17"/>
      <c r="AX17"/>
      <c r="AY17"/>
      <c r="AZ17"/>
      <c r="BA17"/>
      <c r="BB17"/>
      <c r="BC17"/>
      <c r="BD17"/>
      <c r="BE17"/>
      <c r="BF17"/>
      <c r="BG17"/>
      <c r="BH17"/>
      <c r="BI17"/>
      <c r="BJ17"/>
      <c r="BK17"/>
      <c r="BL17"/>
      <c r="BM17"/>
      <c r="BN17"/>
      <c r="BO17"/>
      <c r="BP17"/>
      <c r="BQ17"/>
      <c r="BR17"/>
      <c r="BS17"/>
      <c r="BT17"/>
      <c r="BU17"/>
      <c r="BV17"/>
      <c r="BW17"/>
      <c r="BX17"/>
      <c r="BY17"/>
      <c r="BZ17"/>
      <c r="CA17"/>
      <c r="CB17"/>
      <c r="CC17"/>
      <c r="CD17"/>
      <c r="CE17"/>
      <c r="CF17"/>
      <c r="CG17"/>
      <c r="CH17"/>
      <c r="CI17"/>
      <c r="CJ17"/>
      <c r="CK17"/>
      <c r="CL17"/>
      <c r="CM17"/>
      <c r="CN17"/>
      <c r="CO17"/>
      <c r="CP17"/>
      <c r="CQ17"/>
      <c r="CR17"/>
      <c r="CS17"/>
      <c r="CT17"/>
      <c r="CU17"/>
      <c r="CV17"/>
      <c r="CW17"/>
      <c r="CX17"/>
      <c r="CY17"/>
      <c r="CZ17"/>
      <c r="DA17"/>
      <c r="DB17"/>
      <c r="DC17"/>
      <c r="DD17"/>
      <c r="DE17"/>
      <c r="DF17"/>
      <c r="DG17"/>
      <c r="DH17"/>
      <c r="DI17"/>
      <c r="DJ17"/>
      <c r="DK17"/>
      <c r="DL17"/>
      <c r="DM17"/>
      <c r="DN17"/>
      <c r="DO17"/>
      <c r="DP17"/>
      <c r="DQ17"/>
      <c r="DR17"/>
      <c r="DS17"/>
      <c r="DT17"/>
      <c r="DU17"/>
      <c r="DV17"/>
      <c r="DW17"/>
      <c r="DX17"/>
      <c r="DY17"/>
      <c r="DZ17"/>
      <c r="EA17"/>
      <c r="EB17"/>
      <c r="EC17"/>
      <c r="ED17"/>
      <c r="EE17"/>
      <c r="EF17"/>
      <c r="EG17"/>
      <c r="EH17"/>
      <c r="EI17"/>
      <c r="EJ17"/>
      <c r="EK17"/>
      <c r="EL17"/>
      <c r="EM17"/>
      <c r="EN17"/>
      <c r="EO17"/>
      <c r="EP17"/>
      <c r="EQ17"/>
      <c r="ER17"/>
      <c r="ES17"/>
      <c r="ET17"/>
      <c r="EU17"/>
      <c r="EV17"/>
      <c r="EW17"/>
      <c r="EX17"/>
      <c r="EY17"/>
      <c r="EZ17"/>
      <c r="FA17"/>
      <c r="FB17"/>
      <c r="FC17"/>
      <c r="FD17"/>
      <c r="FE17"/>
      <c r="FF17"/>
      <c r="FG17"/>
      <c r="FH17"/>
      <c r="FI17"/>
      <c r="FJ17"/>
      <c r="FK17"/>
      <c r="FL17"/>
      <c r="FM17"/>
      <c r="FN17"/>
      <c r="FO17"/>
      <c r="FP17"/>
      <c r="FQ17"/>
      <c r="FR17"/>
      <c r="FS17"/>
      <c r="FT17"/>
      <c r="FU17"/>
      <c r="FV17"/>
      <c r="FW17"/>
      <c r="FX17"/>
      <c r="FY17"/>
      <c r="FZ17"/>
      <c r="GA17"/>
      <c r="GB17"/>
      <c r="GC17"/>
      <c r="GD17"/>
      <c r="GE17"/>
      <c r="GF17"/>
      <c r="GG17"/>
      <c r="GH17"/>
      <c r="GI17"/>
      <c r="GJ17"/>
      <c r="GK17"/>
      <c r="GL17"/>
      <c r="GM17"/>
      <c r="GN17"/>
      <c r="GO17"/>
      <c r="GP17"/>
      <c r="GQ17"/>
      <c r="GR17"/>
      <c r="GS17"/>
      <c r="GT17"/>
      <c r="GU17"/>
      <c r="GV17"/>
      <c r="GW17"/>
      <c r="GX17"/>
      <c r="GY17"/>
      <c r="GZ17"/>
      <c r="HA17"/>
      <c r="HB17"/>
      <c r="HC17"/>
      <c r="HD17"/>
      <c r="HE17"/>
      <c r="HF17"/>
      <c r="HG17"/>
      <c r="HH17"/>
      <c r="HI17"/>
      <c r="HJ17"/>
      <c r="HK17"/>
      <c r="HL17"/>
      <c r="HM17"/>
      <c r="HN17"/>
      <c r="HO17"/>
      <c r="HP17"/>
      <c r="HQ17"/>
      <c r="HR17"/>
      <c r="HS17"/>
      <c r="HT17"/>
      <c r="HU17"/>
      <c r="HV17"/>
      <c r="HW17"/>
      <c r="HX17"/>
      <c r="HY17"/>
      <c r="HZ17"/>
      <c r="IA17"/>
      <c r="IB17"/>
      <c r="IC17"/>
      <c r="ID17"/>
      <c r="IE17"/>
      <c r="IF17"/>
      <c r="IG17"/>
      <c r="IH17"/>
      <c r="II17"/>
      <c r="IJ17"/>
      <c r="IK17"/>
      <c r="IL17"/>
      <c r="IM17"/>
      <c r="IN17"/>
      <c r="IO17"/>
      <c r="IP17"/>
      <c r="IQ17"/>
      <c r="IR17"/>
      <c r="IS17"/>
      <c r="IT17"/>
      <c r="IU17"/>
      <c r="IV17"/>
    </row>
    <row r="18" spans="1:256" s="3" customFormat="1" ht="15.75" x14ac:dyDescent="0.25">
      <c r="A18" s="6">
        <v>14</v>
      </c>
      <c r="B18" s="11">
        <v>393</v>
      </c>
      <c r="C18" s="4">
        <v>42877</v>
      </c>
      <c r="D18" s="12">
        <v>0.42291666666666666</v>
      </c>
      <c r="E18" s="13">
        <v>42879</v>
      </c>
      <c r="F18" s="13">
        <v>42880</v>
      </c>
      <c r="G18" s="55" t="s">
        <v>69</v>
      </c>
      <c r="H18" s="15">
        <v>180621</v>
      </c>
      <c r="I18" s="4">
        <v>42887</v>
      </c>
      <c r="J18" s="10">
        <v>42162</v>
      </c>
      <c r="K18" s="1" t="s">
        <v>39</v>
      </c>
      <c r="L18" s="16" t="s">
        <v>70</v>
      </c>
      <c r="M18" t="s">
        <v>71</v>
      </c>
      <c r="N18"/>
      <c r="O18"/>
      <c r="P18"/>
      <c r="Q18"/>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c r="BB18"/>
      <c r="BC18"/>
      <c r="BD18"/>
      <c r="BE18"/>
      <c r="BF18"/>
      <c r="BG18"/>
      <c r="BH18"/>
      <c r="BI18"/>
      <c r="BJ18"/>
      <c r="BK18"/>
      <c r="BL18"/>
      <c r="BM18"/>
      <c r="BN18"/>
      <c r="BO18"/>
      <c r="BP18"/>
      <c r="BQ18"/>
      <c r="BR18"/>
      <c r="BS18"/>
      <c r="BT18"/>
      <c r="BU18"/>
      <c r="BV18"/>
      <c r="BW18"/>
      <c r="BX18"/>
      <c r="BY18"/>
      <c r="BZ18"/>
      <c r="CA18"/>
      <c r="CB18"/>
      <c r="CC18"/>
      <c r="CD18"/>
      <c r="CE18"/>
      <c r="CF18"/>
      <c r="CG18"/>
      <c r="CH18"/>
      <c r="CI18"/>
      <c r="CJ18"/>
      <c r="CK18"/>
      <c r="CL18"/>
      <c r="CM18"/>
      <c r="CN18"/>
      <c r="CO18"/>
      <c r="CP18"/>
      <c r="CQ18"/>
      <c r="CR18"/>
      <c r="CS18"/>
      <c r="CT18"/>
      <c r="CU18"/>
      <c r="CV18"/>
      <c r="CW18"/>
      <c r="CX18"/>
      <c r="CY18"/>
      <c r="CZ18"/>
      <c r="DA18"/>
      <c r="DB18"/>
      <c r="DC18"/>
      <c r="DD18"/>
      <c r="DE18"/>
      <c r="DF18"/>
      <c r="DG18"/>
      <c r="DH18"/>
      <c r="DI18"/>
      <c r="DJ18"/>
      <c r="DK18"/>
      <c r="DL18"/>
      <c r="DM18"/>
      <c r="DN18"/>
      <c r="DO18"/>
      <c r="DP18"/>
      <c r="DQ18"/>
      <c r="DR18"/>
      <c r="DS18"/>
      <c r="DT18"/>
      <c r="DU18"/>
      <c r="DV18"/>
      <c r="DW18"/>
      <c r="DX18"/>
      <c r="DY18"/>
      <c r="DZ18"/>
      <c r="EA18"/>
      <c r="EB18"/>
      <c r="EC18"/>
      <c r="ED18"/>
      <c r="EE18"/>
      <c r="EF18"/>
      <c r="EG18"/>
      <c r="EH18"/>
      <c r="EI18"/>
      <c r="EJ18"/>
      <c r="EK18"/>
      <c r="EL18"/>
      <c r="EM18"/>
      <c r="EN18"/>
      <c r="EO18"/>
      <c r="EP18"/>
      <c r="EQ18"/>
      <c r="ER18"/>
      <c r="ES18"/>
      <c r="ET18"/>
      <c r="EU18"/>
      <c r="EV18"/>
      <c r="EW18"/>
      <c r="EX18"/>
      <c r="EY18"/>
      <c r="EZ18"/>
      <c r="FA18"/>
      <c r="FB18"/>
      <c r="FC18"/>
      <c r="FD18"/>
      <c r="FE18"/>
      <c r="FF18"/>
      <c r="FG18"/>
      <c r="FH18"/>
      <c r="FI18"/>
      <c r="FJ18"/>
      <c r="FK18"/>
      <c r="FL18"/>
      <c r="FM18"/>
      <c r="FN18"/>
      <c r="FO18"/>
      <c r="FP18"/>
      <c r="FQ18"/>
      <c r="FR18"/>
      <c r="FS18"/>
      <c r="FT18"/>
      <c r="FU18"/>
      <c r="FV18"/>
      <c r="FW18"/>
      <c r="FX18"/>
      <c r="FY18"/>
      <c r="FZ18"/>
      <c r="GA18"/>
      <c r="GB18"/>
      <c r="GC18"/>
      <c r="GD18"/>
      <c r="GE18"/>
      <c r="GF18"/>
      <c r="GG18"/>
      <c r="GH18"/>
      <c r="GI18"/>
      <c r="GJ18"/>
      <c r="GK18"/>
      <c r="GL18"/>
      <c r="GM18"/>
      <c r="GN18"/>
      <c r="GO18"/>
      <c r="GP18"/>
      <c r="GQ18"/>
      <c r="GR18"/>
      <c r="GS18"/>
      <c r="GT18"/>
      <c r="GU18"/>
      <c r="GV18"/>
      <c r="GW18"/>
      <c r="GX18"/>
      <c r="GY18"/>
      <c r="GZ18"/>
      <c r="HA18"/>
      <c r="HB18"/>
      <c r="HC18"/>
      <c r="HD18"/>
      <c r="HE18"/>
      <c r="HF18"/>
      <c r="HG18"/>
      <c r="HH18"/>
      <c r="HI18"/>
      <c r="HJ18"/>
      <c r="HK18"/>
      <c r="HL18"/>
      <c r="HM18"/>
      <c r="HN18"/>
      <c r="HO18"/>
      <c r="HP18"/>
      <c r="HQ18"/>
      <c r="HR18"/>
      <c r="HS18"/>
      <c r="HT18"/>
      <c r="HU18"/>
      <c r="HV18"/>
      <c r="HW18"/>
      <c r="HX18"/>
      <c r="HY18"/>
      <c r="HZ18"/>
      <c r="IA18"/>
      <c r="IB18"/>
      <c r="IC18"/>
      <c r="ID18"/>
      <c r="IE18"/>
      <c r="IF18"/>
      <c r="IG18"/>
      <c r="IH18"/>
      <c r="II18"/>
      <c r="IJ18"/>
      <c r="IK18"/>
      <c r="IL18"/>
      <c r="IM18"/>
      <c r="IN18"/>
      <c r="IO18"/>
      <c r="IP18"/>
      <c r="IQ18"/>
      <c r="IR18"/>
      <c r="IS18"/>
      <c r="IT18"/>
      <c r="IU18"/>
      <c r="IV18"/>
    </row>
    <row r="19" spans="1:256" s="3" customFormat="1" ht="15.75" x14ac:dyDescent="0.25">
      <c r="A19" s="6">
        <v>15</v>
      </c>
      <c r="B19" s="11">
        <v>396</v>
      </c>
      <c r="C19" s="4">
        <v>42874</v>
      </c>
      <c r="D19" s="12">
        <v>0.15</v>
      </c>
      <c r="E19" s="13">
        <v>42877</v>
      </c>
      <c r="F19" s="13">
        <v>42878</v>
      </c>
      <c r="G19" s="55" t="s">
        <v>72</v>
      </c>
      <c r="H19" s="15">
        <v>219156</v>
      </c>
      <c r="I19" s="4">
        <v>42885</v>
      </c>
      <c r="J19" s="10">
        <v>42894</v>
      </c>
      <c r="K19" s="1" t="s">
        <v>39</v>
      </c>
      <c r="L19" s="16" t="str">
        <f t="shared" si="0"/>
        <v>Atrasado</v>
      </c>
      <c r="M19" t="s">
        <v>73</v>
      </c>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c r="BM19"/>
      <c r="BN19"/>
      <c r="BO19"/>
      <c r="BP19"/>
      <c r="BQ19"/>
      <c r="BR19"/>
      <c r="BS19"/>
      <c r="BT19"/>
      <c r="BU19"/>
      <c r="BV19"/>
      <c r="BW19"/>
      <c r="BX19"/>
      <c r="BY19"/>
      <c r="BZ19"/>
      <c r="CA19"/>
      <c r="CB19"/>
      <c r="CC19"/>
      <c r="CD19"/>
      <c r="CE19"/>
      <c r="CF19"/>
      <c r="CG19"/>
      <c r="CH19"/>
      <c r="CI19"/>
      <c r="CJ19"/>
      <c r="CK19"/>
      <c r="CL19"/>
      <c r="CM19"/>
      <c r="CN19"/>
      <c r="CO19"/>
      <c r="CP19"/>
      <c r="CQ19"/>
      <c r="CR19"/>
      <c r="CS19"/>
      <c r="CT19"/>
      <c r="CU19"/>
      <c r="CV19"/>
      <c r="CW19"/>
      <c r="CX19"/>
      <c r="CY19"/>
      <c r="CZ19"/>
      <c r="DA19"/>
      <c r="DB19"/>
      <c r="DC19"/>
      <c r="DD19"/>
      <c r="DE19"/>
      <c r="DF19"/>
      <c r="DG19"/>
      <c r="DH19"/>
      <c r="DI19"/>
      <c r="DJ19"/>
      <c r="DK19"/>
      <c r="DL19"/>
      <c r="DM19"/>
      <c r="DN19"/>
      <c r="DO19"/>
      <c r="DP19"/>
      <c r="DQ19"/>
      <c r="DR19"/>
      <c r="DS19"/>
      <c r="DT19"/>
      <c r="DU19"/>
      <c r="DV19"/>
      <c r="DW19"/>
      <c r="DX19"/>
      <c r="DY19"/>
      <c r="DZ19"/>
      <c r="EA19"/>
      <c r="EB19"/>
      <c r="EC19"/>
      <c r="ED19"/>
      <c r="EE19"/>
      <c r="EF19"/>
      <c r="EG19"/>
      <c r="EH19"/>
      <c r="EI19"/>
      <c r="EJ19"/>
      <c r="EK19"/>
      <c r="EL19"/>
      <c r="EM19"/>
      <c r="EN19"/>
      <c r="EO19"/>
      <c r="EP19"/>
      <c r="EQ19"/>
      <c r="ER19"/>
      <c r="ES19"/>
      <c r="ET19"/>
      <c r="EU19"/>
      <c r="EV19"/>
      <c r="EW19"/>
      <c r="EX19"/>
      <c r="EY19"/>
      <c r="EZ19"/>
      <c r="FA19"/>
      <c r="FB19"/>
      <c r="FC19"/>
      <c r="FD19"/>
      <c r="FE19"/>
      <c r="FF19"/>
      <c r="FG19"/>
      <c r="FH19"/>
      <c r="FI19"/>
      <c r="FJ19"/>
      <c r="FK19"/>
      <c r="FL19"/>
      <c r="FM19"/>
      <c r="FN19"/>
      <c r="FO19"/>
      <c r="FP19"/>
      <c r="FQ19"/>
      <c r="FR19"/>
      <c r="FS19"/>
      <c r="FT19"/>
      <c r="FU19"/>
      <c r="FV19"/>
      <c r="FW19"/>
      <c r="FX19"/>
      <c r="FY19"/>
      <c r="FZ19"/>
      <c r="GA19"/>
      <c r="GB19"/>
      <c r="GC19"/>
      <c r="GD19"/>
      <c r="GE19"/>
      <c r="GF19"/>
      <c r="GG19"/>
      <c r="GH19"/>
      <c r="GI19"/>
      <c r="GJ19"/>
      <c r="GK19"/>
      <c r="GL19"/>
      <c r="GM19"/>
      <c r="GN19"/>
      <c r="GO19"/>
      <c r="GP19"/>
      <c r="GQ19"/>
      <c r="GR19"/>
      <c r="GS19"/>
      <c r="GT19"/>
      <c r="GU19"/>
      <c r="GV19"/>
      <c r="GW19"/>
      <c r="GX19"/>
      <c r="GY19"/>
      <c r="GZ19"/>
      <c r="HA19"/>
      <c r="HB19"/>
      <c r="HC19"/>
      <c r="HD19"/>
      <c r="HE19"/>
      <c r="HF19"/>
      <c r="HG19"/>
      <c r="HH19"/>
      <c r="HI19"/>
      <c r="HJ19"/>
      <c r="HK19"/>
      <c r="HL19"/>
      <c r="HM19"/>
      <c r="HN19"/>
      <c r="HO19"/>
      <c r="HP19"/>
      <c r="HQ19"/>
      <c r="HR19"/>
      <c r="HS19"/>
      <c r="HT19"/>
      <c r="HU19"/>
      <c r="HV19"/>
      <c r="HW19"/>
      <c r="HX19"/>
      <c r="HY19"/>
      <c r="HZ19"/>
      <c r="IA19"/>
      <c r="IB19"/>
      <c r="IC19"/>
      <c r="ID19"/>
      <c r="IE19"/>
      <c r="IF19"/>
      <c r="IG19"/>
      <c r="IH19"/>
      <c r="II19"/>
      <c r="IJ19"/>
      <c r="IK19"/>
      <c r="IL19"/>
      <c r="IM19"/>
      <c r="IN19"/>
      <c r="IO19"/>
      <c r="IP19"/>
      <c r="IQ19"/>
      <c r="IR19"/>
      <c r="IS19"/>
      <c r="IT19"/>
      <c r="IU19"/>
      <c r="IV19"/>
    </row>
    <row r="20" spans="1:256" s="3" customFormat="1" ht="15.75" x14ac:dyDescent="0.25">
      <c r="A20" s="6">
        <v>16</v>
      </c>
      <c r="B20" s="11">
        <v>397</v>
      </c>
      <c r="C20" s="4">
        <v>42878</v>
      </c>
      <c r="D20" s="12">
        <v>0.3576388888888889</v>
      </c>
      <c r="E20" s="13">
        <v>42879</v>
      </c>
      <c r="F20" s="13">
        <v>42882</v>
      </c>
      <c r="G20" s="55" t="s">
        <v>74</v>
      </c>
      <c r="H20" s="15">
        <v>936761</v>
      </c>
      <c r="I20" s="4">
        <v>42888</v>
      </c>
      <c r="J20" s="10">
        <v>42892</v>
      </c>
      <c r="K20" s="1" t="s">
        <v>39</v>
      </c>
      <c r="L20" s="16" t="str">
        <f t="shared" si="0"/>
        <v>Atrasado</v>
      </c>
      <c r="M20" t="s">
        <v>61</v>
      </c>
      <c r="N20"/>
      <c r="O20"/>
      <c r="P20"/>
      <c r="Q20"/>
      <c r="R20"/>
      <c r="S20"/>
      <c r="T20"/>
      <c r="U20"/>
      <c r="V20"/>
      <c r="W20"/>
      <c r="X20"/>
      <c r="Y20"/>
      <c r="Z20"/>
      <c r="AA20"/>
      <c r="AB20"/>
      <c r="AC20"/>
      <c r="AD20"/>
      <c r="AE20"/>
      <c r="AF20"/>
      <c r="AG20"/>
      <c r="AH20"/>
      <c r="AI20"/>
      <c r="AJ20"/>
      <c r="AK20"/>
      <c r="AL20"/>
      <c r="AM20"/>
      <c r="AN20"/>
      <c r="AO20"/>
      <c r="AP20"/>
      <c r="AQ20"/>
      <c r="AR20"/>
      <c r="AS20"/>
      <c r="AT20"/>
      <c r="AU20"/>
      <c r="AV20"/>
      <c r="AW20"/>
      <c r="AX20"/>
      <c r="AY20"/>
      <c r="AZ20"/>
      <c r="BA20"/>
      <c r="BB20"/>
      <c r="BC20"/>
      <c r="BD20"/>
      <c r="BE20"/>
      <c r="BF20"/>
      <c r="BG20"/>
      <c r="BH20"/>
      <c r="BI20"/>
      <c r="BJ20"/>
      <c r="BK20"/>
      <c r="BL20"/>
      <c r="BM20"/>
      <c r="BN20"/>
      <c r="BO20"/>
      <c r="BP20"/>
      <c r="BQ20"/>
      <c r="BR20"/>
      <c r="BS20"/>
      <c r="BT20"/>
      <c r="BU20"/>
      <c r="BV20"/>
      <c r="BW20"/>
      <c r="BX20"/>
      <c r="BY20"/>
      <c r="BZ20"/>
      <c r="CA20"/>
      <c r="CB20"/>
      <c r="CC20"/>
      <c r="CD20"/>
      <c r="CE20"/>
      <c r="CF20"/>
      <c r="CG20"/>
      <c r="CH20"/>
      <c r="CI20"/>
      <c r="CJ20"/>
      <c r="CK20"/>
      <c r="CL20"/>
      <c r="CM20"/>
      <c r="CN20"/>
      <c r="CO20"/>
      <c r="CP20"/>
      <c r="CQ20"/>
      <c r="CR20"/>
      <c r="CS20"/>
      <c r="CT20"/>
      <c r="CU20"/>
      <c r="CV20"/>
      <c r="CW20"/>
      <c r="CX20"/>
      <c r="CY20"/>
      <c r="CZ20"/>
      <c r="DA20"/>
      <c r="DB20"/>
      <c r="DC20"/>
      <c r="DD20"/>
      <c r="DE20"/>
      <c r="DF20"/>
      <c r="DG20"/>
      <c r="DH20"/>
      <c r="DI20"/>
      <c r="DJ20"/>
      <c r="DK20"/>
      <c r="DL20"/>
      <c r="DM20"/>
      <c r="DN20"/>
      <c r="DO20"/>
      <c r="DP20"/>
      <c r="DQ20"/>
      <c r="DR20"/>
      <c r="DS20"/>
      <c r="DT20"/>
      <c r="DU20"/>
      <c r="DV20"/>
      <c r="DW20"/>
      <c r="DX20"/>
      <c r="DY20"/>
      <c r="DZ20"/>
      <c r="EA20"/>
      <c r="EB20"/>
      <c r="EC20"/>
      <c r="ED20"/>
      <c r="EE20"/>
      <c r="EF20"/>
      <c r="EG20"/>
      <c r="EH20"/>
      <c r="EI20"/>
      <c r="EJ20"/>
      <c r="EK20"/>
      <c r="EL20"/>
      <c r="EM20"/>
      <c r="EN20"/>
      <c r="EO20"/>
      <c r="EP20"/>
      <c r="EQ20"/>
      <c r="ER20"/>
      <c r="ES20"/>
      <c r="ET20"/>
      <c r="EU20"/>
      <c r="EV20"/>
      <c r="EW20"/>
      <c r="EX20"/>
      <c r="EY20"/>
      <c r="EZ20"/>
      <c r="FA20"/>
      <c r="FB20"/>
      <c r="FC20"/>
      <c r="FD20"/>
      <c r="FE20"/>
      <c r="FF20"/>
      <c r="FG20"/>
      <c r="FH20"/>
      <c r="FI20"/>
      <c r="FJ20"/>
      <c r="FK20"/>
      <c r="FL20"/>
      <c r="FM20"/>
      <c r="FN20"/>
      <c r="FO20"/>
      <c r="FP20"/>
      <c r="FQ20"/>
      <c r="FR20"/>
      <c r="FS20"/>
      <c r="FT20"/>
      <c r="FU20"/>
      <c r="FV20"/>
      <c r="FW20"/>
      <c r="FX20"/>
      <c r="FY20"/>
      <c r="FZ20"/>
      <c r="GA20"/>
      <c r="GB20"/>
      <c r="GC20"/>
      <c r="GD20"/>
      <c r="GE20"/>
      <c r="GF20"/>
      <c r="GG20"/>
      <c r="GH20"/>
      <c r="GI20"/>
      <c r="GJ20"/>
      <c r="GK20"/>
      <c r="GL20"/>
      <c r="GM20"/>
      <c r="GN20"/>
      <c r="GO20"/>
      <c r="GP20"/>
      <c r="GQ20"/>
      <c r="GR20"/>
      <c r="GS20"/>
      <c r="GT20"/>
      <c r="GU20"/>
      <c r="GV20"/>
      <c r="GW20"/>
      <c r="GX20"/>
      <c r="GY20"/>
      <c r="GZ20"/>
      <c r="HA20"/>
      <c r="HB20"/>
      <c r="HC20"/>
      <c r="HD20"/>
      <c r="HE20"/>
      <c r="HF20"/>
      <c r="HG20"/>
      <c r="HH20"/>
      <c r="HI20"/>
      <c r="HJ20"/>
      <c r="HK20"/>
      <c r="HL20"/>
      <c r="HM20"/>
      <c r="HN20"/>
      <c r="HO20"/>
      <c r="HP20"/>
      <c r="HQ20"/>
      <c r="HR20"/>
      <c r="HS20"/>
      <c r="HT20"/>
      <c r="HU20"/>
      <c r="HV20"/>
      <c r="HW20"/>
      <c r="HX20"/>
      <c r="HY20"/>
      <c r="HZ20"/>
      <c r="IA20"/>
      <c r="IB20"/>
      <c r="IC20"/>
      <c r="ID20"/>
      <c r="IE20"/>
      <c r="IF20"/>
      <c r="IG20"/>
      <c r="IH20"/>
      <c r="II20"/>
      <c r="IJ20"/>
      <c r="IK20"/>
      <c r="IL20"/>
      <c r="IM20"/>
      <c r="IN20"/>
      <c r="IO20"/>
      <c r="IP20"/>
      <c r="IQ20"/>
      <c r="IR20"/>
      <c r="IS20"/>
      <c r="IT20"/>
      <c r="IU20"/>
      <c r="IV20"/>
    </row>
    <row r="21" spans="1:256" s="3" customFormat="1" ht="15.75" x14ac:dyDescent="0.25">
      <c r="A21" s="6">
        <v>17</v>
      </c>
      <c r="B21" s="11" t="s">
        <v>75</v>
      </c>
      <c r="C21" s="4">
        <v>42906</v>
      </c>
      <c r="D21" s="12">
        <v>0.44791666666666669</v>
      </c>
      <c r="E21" s="13">
        <v>42878</v>
      </c>
      <c r="F21" s="13">
        <v>42930</v>
      </c>
      <c r="G21" s="55" t="s">
        <v>76</v>
      </c>
      <c r="H21" s="15">
        <f>5431799+4709936</f>
        <v>10141735</v>
      </c>
      <c r="I21" s="4">
        <v>42937</v>
      </c>
      <c r="J21" s="10"/>
      <c r="K21" s="1" t="s">
        <v>39</v>
      </c>
      <c r="L21" s="16" t="str">
        <f t="shared" si="0"/>
        <v>A tiempo</v>
      </c>
      <c r="M21"/>
      <c r="N21"/>
      <c r="O21"/>
      <c r="P21"/>
      <c r="Q21"/>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c r="BC21"/>
      <c r="BD21"/>
      <c r="BE21"/>
      <c r="BF21"/>
      <c r="BG21"/>
      <c r="BH21"/>
      <c r="BI21"/>
      <c r="BJ21"/>
      <c r="BK21"/>
      <c r="BL21"/>
      <c r="BM21"/>
      <c r="BN21"/>
      <c r="BO21"/>
      <c r="BP21"/>
      <c r="BQ21"/>
      <c r="BR21"/>
      <c r="BS21"/>
      <c r="BT21"/>
      <c r="BU21"/>
      <c r="BV21"/>
      <c r="BW21"/>
      <c r="BX21"/>
      <c r="BY21"/>
      <c r="BZ21"/>
      <c r="CA21"/>
      <c r="CB21"/>
      <c r="CC21"/>
      <c r="CD21"/>
      <c r="CE21"/>
      <c r="CF21"/>
      <c r="CG21"/>
      <c r="CH21"/>
      <c r="CI21"/>
      <c r="CJ21"/>
      <c r="CK21"/>
      <c r="CL21"/>
      <c r="CM21"/>
      <c r="CN21"/>
      <c r="CO21"/>
      <c r="CP21"/>
      <c r="CQ21"/>
      <c r="CR21"/>
      <c r="CS21"/>
      <c r="CT21"/>
      <c r="CU21"/>
      <c r="CV21"/>
      <c r="CW21"/>
      <c r="CX21"/>
      <c r="CY21"/>
      <c r="CZ21"/>
      <c r="DA21"/>
      <c r="DB21"/>
      <c r="DC21"/>
      <c r="DD21"/>
      <c r="DE21"/>
      <c r="DF21"/>
      <c r="DG21"/>
      <c r="DH21"/>
      <c r="DI21"/>
      <c r="DJ21"/>
      <c r="DK21"/>
      <c r="DL21"/>
      <c r="DM21"/>
      <c r="DN21"/>
      <c r="DO21"/>
      <c r="DP21"/>
      <c r="DQ21"/>
      <c r="DR21"/>
      <c r="DS21"/>
      <c r="DT21"/>
      <c r="DU21"/>
      <c r="DV21"/>
      <c r="DW21"/>
      <c r="DX21"/>
      <c r="DY21"/>
      <c r="DZ21"/>
      <c r="EA21"/>
      <c r="EB21"/>
      <c r="EC21"/>
      <c r="ED21"/>
      <c r="EE21"/>
      <c r="EF21"/>
      <c r="EG21"/>
      <c r="EH21"/>
      <c r="EI21"/>
      <c r="EJ21"/>
      <c r="EK21"/>
      <c r="EL21"/>
      <c r="EM21"/>
      <c r="EN21"/>
      <c r="EO21"/>
      <c r="EP21"/>
      <c r="EQ21"/>
      <c r="ER21"/>
      <c r="ES21"/>
      <c r="ET21"/>
      <c r="EU21"/>
      <c r="EV21"/>
      <c r="EW21"/>
      <c r="EX21"/>
      <c r="EY21"/>
      <c r="EZ21"/>
      <c r="FA21"/>
      <c r="FB21"/>
      <c r="FC21"/>
      <c r="FD21"/>
      <c r="FE21"/>
      <c r="FF21"/>
      <c r="FG21"/>
      <c r="FH21"/>
      <c r="FI21"/>
      <c r="FJ21"/>
      <c r="FK21"/>
      <c r="FL21"/>
      <c r="FM21"/>
      <c r="FN21"/>
      <c r="FO21"/>
      <c r="FP21"/>
      <c r="FQ21"/>
      <c r="FR21"/>
      <c r="FS21"/>
      <c r="FT21"/>
      <c r="FU21"/>
      <c r="FV21"/>
      <c r="FW21"/>
      <c r="FX21"/>
      <c r="FY21"/>
      <c r="FZ21"/>
      <c r="GA21"/>
      <c r="GB21"/>
      <c r="GC21"/>
      <c r="GD21"/>
      <c r="GE21"/>
      <c r="GF21"/>
      <c r="GG21"/>
      <c r="GH21"/>
      <c r="GI21"/>
      <c r="GJ21"/>
      <c r="GK21"/>
      <c r="GL21"/>
      <c r="GM21"/>
      <c r="GN21"/>
      <c r="GO21"/>
      <c r="GP21"/>
      <c r="GQ21"/>
      <c r="GR21"/>
      <c r="GS21"/>
      <c r="GT21"/>
      <c r="GU21"/>
      <c r="GV21"/>
      <c r="GW21"/>
      <c r="GX21"/>
      <c r="GY21"/>
      <c r="GZ21"/>
      <c r="HA21"/>
      <c r="HB21"/>
      <c r="HC21"/>
      <c r="HD21"/>
      <c r="HE21"/>
      <c r="HF21"/>
      <c r="HG21"/>
      <c r="HH21"/>
      <c r="HI21"/>
      <c r="HJ21"/>
      <c r="HK21"/>
      <c r="HL21"/>
      <c r="HM21"/>
      <c r="HN21"/>
      <c r="HO21"/>
      <c r="HP21"/>
      <c r="HQ21"/>
      <c r="HR21"/>
      <c r="HS21"/>
      <c r="HT21"/>
      <c r="HU21"/>
      <c r="HV21"/>
      <c r="HW21"/>
      <c r="HX21"/>
      <c r="HY21"/>
      <c r="HZ21"/>
      <c r="IA21"/>
      <c r="IB21"/>
      <c r="IC21"/>
      <c r="ID21"/>
      <c r="IE21"/>
      <c r="IF21"/>
      <c r="IG21"/>
      <c r="IH21"/>
      <c r="II21"/>
      <c r="IJ21"/>
      <c r="IK21"/>
      <c r="IL21"/>
      <c r="IM21"/>
      <c r="IN21"/>
      <c r="IO21"/>
      <c r="IP21"/>
      <c r="IQ21"/>
      <c r="IR21"/>
      <c r="IS21"/>
      <c r="IT21"/>
      <c r="IU21"/>
      <c r="IV21"/>
    </row>
    <row r="22" spans="1:256" s="3" customFormat="1" ht="15.75" x14ac:dyDescent="0.25">
      <c r="A22" s="6">
        <v>18</v>
      </c>
      <c r="B22" s="11" t="s">
        <v>77</v>
      </c>
      <c r="C22" s="4">
        <v>42906</v>
      </c>
      <c r="D22" s="12">
        <v>0.44791666666666669</v>
      </c>
      <c r="E22" s="13">
        <v>42878</v>
      </c>
      <c r="F22" s="13">
        <v>42930</v>
      </c>
      <c r="G22" s="55" t="s">
        <v>78</v>
      </c>
      <c r="H22" s="15">
        <f>5431799+4709936</f>
        <v>10141735</v>
      </c>
      <c r="I22" s="4">
        <v>42937</v>
      </c>
      <c r="J22" s="10"/>
      <c r="K22" s="1" t="s">
        <v>39</v>
      </c>
      <c r="L22" s="16" t="str">
        <f t="shared" si="0"/>
        <v>A tiempo</v>
      </c>
      <c r="M22"/>
      <c r="N22"/>
      <c r="O22"/>
      <c r="P22"/>
      <c r="Q2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c r="BC22"/>
      <c r="BD22"/>
      <c r="BE22"/>
      <c r="BF22"/>
      <c r="BG22"/>
      <c r="BH22"/>
      <c r="BI22"/>
      <c r="BJ22"/>
      <c r="BK22"/>
      <c r="BL22"/>
      <c r="BM22"/>
      <c r="BN22"/>
      <c r="BO22"/>
      <c r="BP22"/>
      <c r="BQ22"/>
      <c r="BR22"/>
      <c r="BS22"/>
      <c r="BT22"/>
      <c r="BU22"/>
      <c r="BV22"/>
      <c r="BW22"/>
      <c r="BX22"/>
      <c r="BY22"/>
      <c r="BZ22"/>
      <c r="CA22"/>
      <c r="CB22"/>
      <c r="CC22"/>
      <c r="CD22"/>
      <c r="CE22"/>
      <c r="CF22"/>
      <c r="CG22"/>
      <c r="CH22"/>
      <c r="CI22"/>
      <c r="CJ22"/>
      <c r="CK22"/>
      <c r="CL22"/>
      <c r="CM22"/>
      <c r="CN22"/>
      <c r="CO22"/>
      <c r="CP22"/>
      <c r="CQ22"/>
      <c r="CR22"/>
      <c r="CS22"/>
      <c r="CT22"/>
      <c r="CU22"/>
      <c r="CV22"/>
      <c r="CW22"/>
      <c r="CX22"/>
      <c r="CY22"/>
      <c r="CZ22"/>
      <c r="DA22"/>
      <c r="DB22"/>
      <c r="DC22"/>
      <c r="DD22"/>
      <c r="DE22"/>
      <c r="DF22"/>
      <c r="DG22"/>
      <c r="DH22"/>
      <c r="DI22"/>
      <c r="DJ22"/>
      <c r="DK22"/>
      <c r="DL22"/>
      <c r="DM22"/>
      <c r="DN22"/>
      <c r="DO22"/>
      <c r="DP22"/>
      <c r="DQ22"/>
      <c r="DR22"/>
      <c r="DS22"/>
      <c r="DT22"/>
      <c r="DU22"/>
      <c r="DV22"/>
      <c r="DW22"/>
      <c r="DX22"/>
      <c r="DY22"/>
      <c r="DZ22"/>
      <c r="EA22"/>
      <c r="EB22"/>
      <c r="EC22"/>
      <c r="ED22"/>
      <c r="EE22"/>
      <c r="EF22"/>
      <c r="EG22"/>
      <c r="EH22"/>
      <c r="EI22"/>
      <c r="EJ22"/>
      <c r="EK22"/>
      <c r="EL22"/>
      <c r="EM22"/>
      <c r="EN22"/>
      <c r="EO22"/>
      <c r="EP22"/>
      <c r="EQ22"/>
      <c r="ER22"/>
      <c r="ES22"/>
      <c r="ET22"/>
      <c r="EU22"/>
      <c r="EV22"/>
      <c r="EW22"/>
      <c r="EX22"/>
      <c r="EY22"/>
      <c r="EZ22"/>
      <c r="FA22"/>
      <c r="FB22"/>
      <c r="FC22"/>
      <c r="FD22"/>
      <c r="FE22"/>
      <c r="FF22"/>
      <c r="FG22"/>
      <c r="FH22"/>
      <c r="FI22"/>
      <c r="FJ22"/>
      <c r="FK22"/>
      <c r="FL22"/>
      <c r="FM22"/>
      <c r="FN22"/>
      <c r="FO22"/>
      <c r="FP22"/>
      <c r="FQ22"/>
      <c r="FR22"/>
      <c r="FS22"/>
      <c r="FT22"/>
      <c r="FU22"/>
      <c r="FV22"/>
      <c r="FW22"/>
      <c r="FX22"/>
      <c r="FY22"/>
      <c r="FZ22"/>
      <c r="GA22"/>
      <c r="GB22"/>
      <c r="GC22"/>
      <c r="GD22"/>
      <c r="GE22"/>
      <c r="GF22"/>
      <c r="GG22"/>
      <c r="GH22"/>
      <c r="GI22"/>
      <c r="GJ22"/>
      <c r="GK22"/>
      <c r="GL22"/>
      <c r="GM22"/>
      <c r="GN22"/>
      <c r="GO22"/>
      <c r="GP22"/>
      <c r="GQ22"/>
      <c r="GR22"/>
      <c r="GS22"/>
      <c r="GT22"/>
      <c r="GU22"/>
      <c r="GV22"/>
      <c r="GW22"/>
      <c r="GX22"/>
      <c r="GY22"/>
      <c r="GZ22"/>
      <c r="HA22"/>
      <c r="HB22"/>
      <c r="HC22"/>
      <c r="HD22"/>
      <c r="HE22"/>
      <c r="HF22"/>
      <c r="HG22"/>
      <c r="HH22"/>
      <c r="HI22"/>
      <c r="HJ22"/>
      <c r="HK22"/>
      <c r="HL22"/>
      <c r="HM22"/>
      <c r="HN22"/>
      <c r="HO22"/>
      <c r="HP22"/>
      <c r="HQ22"/>
      <c r="HR22"/>
      <c r="HS22"/>
      <c r="HT22"/>
      <c r="HU22"/>
      <c r="HV22"/>
      <c r="HW22"/>
      <c r="HX22"/>
      <c r="HY22"/>
      <c r="HZ22"/>
      <c r="IA22"/>
      <c r="IB22"/>
      <c r="IC22"/>
      <c r="ID22"/>
      <c r="IE22"/>
      <c r="IF22"/>
      <c r="IG22"/>
      <c r="IH22"/>
      <c r="II22"/>
      <c r="IJ22"/>
      <c r="IK22"/>
      <c r="IL22"/>
      <c r="IM22"/>
      <c r="IN22"/>
      <c r="IO22"/>
      <c r="IP22"/>
      <c r="IQ22"/>
      <c r="IR22"/>
      <c r="IS22"/>
      <c r="IT22"/>
      <c r="IU22"/>
      <c r="IV22"/>
    </row>
    <row r="23" spans="1:256" s="3" customFormat="1" ht="15.75" x14ac:dyDescent="0.25">
      <c r="A23" s="6">
        <v>19</v>
      </c>
      <c r="B23" s="11" t="s">
        <v>79</v>
      </c>
      <c r="C23" s="4">
        <v>42906</v>
      </c>
      <c r="D23" s="12">
        <v>0.44791666666666669</v>
      </c>
      <c r="E23" s="13">
        <v>42878</v>
      </c>
      <c r="F23" s="13">
        <v>42930</v>
      </c>
      <c r="G23" s="55" t="s">
        <v>80</v>
      </c>
      <c r="H23" s="15">
        <f>5431799+4709936</f>
        <v>10141735</v>
      </c>
      <c r="I23" s="4">
        <v>42937</v>
      </c>
      <c r="J23" s="10"/>
      <c r="K23" s="1" t="s">
        <v>39</v>
      </c>
      <c r="L23" s="16" t="str">
        <f t="shared" si="0"/>
        <v>A tiempo</v>
      </c>
      <c r="M23"/>
      <c r="N23"/>
      <c r="O23"/>
      <c r="P23"/>
      <c r="Q23"/>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c r="BB23"/>
      <c r="BC23"/>
      <c r="BD23"/>
      <c r="BE23"/>
      <c r="BF23"/>
      <c r="BG23"/>
      <c r="BH23"/>
      <c r="BI23"/>
      <c r="BJ23"/>
      <c r="BK23"/>
      <c r="BL23"/>
      <c r="BM23"/>
      <c r="BN23"/>
      <c r="BO23"/>
      <c r="BP23"/>
      <c r="BQ23"/>
      <c r="BR23"/>
      <c r="BS23"/>
      <c r="BT23"/>
      <c r="BU23"/>
      <c r="BV23"/>
      <c r="BW23"/>
      <c r="BX23"/>
      <c r="BY23"/>
      <c r="BZ23"/>
      <c r="CA23"/>
      <c r="CB23"/>
      <c r="CC23"/>
      <c r="CD23"/>
      <c r="CE23"/>
      <c r="CF23"/>
      <c r="CG23"/>
      <c r="CH23"/>
      <c r="CI23"/>
      <c r="CJ23"/>
      <c r="CK23"/>
      <c r="CL23"/>
      <c r="CM23"/>
      <c r="CN23"/>
      <c r="CO23"/>
      <c r="CP23"/>
      <c r="CQ23"/>
      <c r="CR23"/>
      <c r="CS23"/>
      <c r="CT23"/>
      <c r="CU23"/>
      <c r="CV23"/>
      <c r="CW23"/>
      <c r="CX23"/>
      <c r="CY23"/>
      <c r="CZ23"/>
      <c r="DA23"/>
      <c r="DB23"/>
      <c r="DC23"/>
      <c r="DD23"/>
      <c r="DE23"/>
      <c r="DF23"/>
      <c r="DG23"/>
      <c r="DH23"/>
      <c r="DI23"/>
      <c r="DJ23"/>
      <c r="DK23"/>
      <c r="DL23"/>
      <c r="DM23"/>
      <c r="DN23"/>
      <c r="DO23"/>
      <c r="DP23"/>
      <c r="DQ23"/>
      <c r="DR23"/>
      <c r="DS23"/>
      <c r="DT23"/>
      <c r="DU23"/>
      <c r="DV23"/>
      <c r="DW23"/>
      <c r="DX23"/>
      <c r="DY23"/>
      <c r="DZ23"/>
      <c r="EA23"/>
      <c r="EB23"/>
      <c r="EC23"/>
      <c r="ED23"/>
      <c r="EE23"/>
      <c r="EF23"/>
      <c r="EG23"/>
      <c r="EH23"/>
      <c r="EI23"/>
      <c r="EJ23"/>
      <c r="EK23"/>
      <c r="EL23"/>
      <c r="EM23"/>
      <c r="EN23"/>
      <c r="EO23"/>
      <c r="EP23"/>
      <c r="EQ23"/>
      <c r="ER23"/>
      <c r="ES23"/>
      <c r="ET23"/>
      <c r="EU23"/>
      <c r="EV23"/>
      <c r="EW23"/>
      <c r="EX23"/>
      <c r="EY23"/>
      <c r="EZ23"/>
      <c r="FA23"/>
      <c r="FB23"/>
      <c r="FC23"/>
      <c r="FD23"/>
      <c r="FE23"/>
      <c r="FF23"/>
      <c r="FG23"/>
      <c r="FH23"/>
      <c r="FI23"/>
      <c r="FJ23"/>
      <c r="FK23"/>
      <c r="FL23"/>
      <c r="FM23"/>
      <c r="FN23"/>
      <c r="FO23"/>
      <c r="FP23"/>
      <c r="FQ23"/>
      <c r="FR23"/>
      <c r="FS23"/>
      <c r="FT23"/>
      <c r="FU23"/>
      <c r="FV23"/>
      <c r="FW23"/>
      <c r="FX23"/>
      <c r="FY23"/>
      <c r="FZ23"/>
      <c r="GA23"/>
      <c r="GB23"/>
      <c r="GC23"/>
      <c r="GD23"/>
      <c r="GE23"/>
      <c r="GF23"/>
      <c r="GG23"/>
      <c r="GH23"/>
      <c r="GI23"/>
      <c r="GJ23"/>
      <c r="GK23"/>
      <c r="GL23"/>
      <c r="GM23"/>
      <c r="GN23"/>
      <c r="GO23"/>
      <c r="GP23"/>
      <c r="GQ23"/>
      <c r="GR23"/>
      <c r="GS23"/>
      <c r="GT23"/>
      <c r="GU23"/>
      <c r="GV23"/>
      <c r="GW23"/>
      <c r="GX23"/>
      <c r="GY23"/>
      <c r="GZ23"/>
      <c r="HA23"/>
      <c r="HB23"/>
      <c r="HC23"/>
      <c r="HD23"/>
      <c r="HE23"/>
      <c r="HF23"/>
      <c r="HG23"/>
      <c r="HH23"/>
      <c r="HI23"/>
      <c r="HJ23"/>
      <c r="HK23"/>
      <c r="HL23"/>
      <c r="HM23"/>
      <c r="HN23"/>
      <c r="HO23"/>
      <c r="HP23"/>
      <c r="HQ23"/>
      <c r="HR23"/>
      <c r="HS23"/>
      <c r="HT23"/>
      <c r="HU23"/>
      <c r="HV23"/>
      <c r="HW23"/>
      <c r="HX23"/>
      <c r="HY23"/>
      <c r="HZ23"/>
      <c r="IA23"/>
      <c r="IB23"/>
      <c r="IC23"/>
      <c r="ID23"/>
      <c r="IE23"/>
      <c r="IF23"/>
      <c r="IG23"/>
      <c r="IH23"/>
      <c r="II23"/>
      <c r="IJ23"/>
      <c r="IK23"/>
      <c r="IL23"/>
      <c r="IM23"/>
      <c r="IN23"/>
      <c r="IO23"/>
      <c r="IP23"/>
      <c r="IQ23"/>
      <c r="IR23"/>
      <c r="IS23"/>
      <c r="IT23"/>
      <c r="IU23"/>
      <c r="IV23"/>
    </row>
    <row r="24" spans="1:256" s="3" customFormat="1" ht="15.75" x14ac:dyDescent="0.25">
      <c r="A24" s="6">
        <v>20</v>
      </c>
      <c r="B24" s="11">
        <v>413</v>
      </c>
      <c r="C24" s="4">
        <v>42878</v>
      </c>
      <c r="D24" s="12">
        <v>0.38263888888888892</v>
      </c>
      <c r="E24" s="13">
        <v>42884</v>
      </c>
      <c r="F24" s="13">
        <v>42889</v>
      </c>
      <c r="G24" s="55" t="s">
        <v>81</v>
      </c>
      <c r="H24" s="15">
        <v>662277</v>
      </c>
      <c r="I24" s="4">
        <v>42895</v>
      </c>
      <c r="J24" s="10">
        <v>42894</v>
      </c>
      <c r="K24" s="1" t="s">
        <v>39</v>
      </c>
      <c r="L24" s="16" t="str">
        <f t="shared" si="0"/>
        <v>A tiempo</v>
      </c>
      <c r="M24"/>
      <c r="N24"/>
      <c r="O24"/>
      <c r="P24"/>
      <c r="Q24"/>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c r="BB24"/>
      <c r="BC24"/>
      <c r="BD24"/>
      <c r="BE24"/>
      <c r="BF24"/>
      <c r="BG24"/>
      <c r="BH24"/>
      <c r="BI24"/>
      <c r="BJ24"/>
      <c r="BK24"/>
      <c r="BL24"/>
      <c r="BM24"/>
      <c r="BN24"/>
      <c r="BO24"/>
      <c r="BP24"/>
      <c r="BQ24"/>
      <c r="BR24"/>
      <c r="BS24"/>
      <c r="BT24"/>
      <c r="BU24"/>
      <c r="BV24"/>
      <c r="BW24"/>
      <c r="BX24"/>
      <c r="BY24"/>
      <c r="BZ24"/>
      <c r="CA24"/>
      <c r="CB24"/>
      <c r="CC24"/>
      <c r="CD24"/>
      <c r="CE24"/>
      <c r="CF24"/>
      <c r="CG24"/>
      <c r="CH24"/>
      <c r="CI24"/>
      <c r="CJ24"/>
      <c r="CK24"/>
      <c r="CL24"/>
      <c r="CM24"/>
      <c r="CN24"/>
      <c r="CO24"/>
      <c r="CP24"/>
      <c r="CQ24"/>
      <c r="CR24"/>
      <c r="CS24"/>
      <c r="CT24"/>
      <c r="CU24"/>
      <c r="CV24"/>
      <c r="CW24"/>
      <c r="CX24"/>
      <c r="CY24"/>
      <c r="CZ24"/>
      <c r="DA24"/>
      <c r="DB24"/>
      <c r="DC24"/>
      <c r="DD24"/>
      <c r="DE24"/>
      <c r="DF24"/>
      <c r="DG24"/>
      <c r="DH24"/>
      <c r="DI24"/>
      <c r="DJ24"/>
      <c r="DK24"/>
      <c r="DL24"/>
      <c r="DM24"/>
      <c r="DN24"/>
      <c r="DO24"/>
      <c r="DP24"/>
      <c r="DQ24"/>
      <c r="DR24"/>
      <c r="DS24"/>
      <c r="DT24"/>
      <c r="DU24"/>
      <c r="DV24"/>
      <c r="DW24"/>
      <c r="DX24"/>
      <c r="DY24"/>
      <c r="DZ24"/>
      <c r="EA24"/>
      <c r="EB24"/>
      <c r="EC24"/>
      <c r="ED24"/>
      <c r="EE24"/>
      <c r="EF24"/>
      <c r="EG24"/>
      <c r="EH24"/>
      <c r="EI24"/>
      <c r="EJ24"/>
      <c r="EK24"/>
      <c r="EL24"/>
      <c r="EM24"/>
      <c r="EN24"/>
      <c r="EO24"/>
      <c r="EP24"/>
      <c r="EQ24"/>
      <c r="ER24"/>
      <c r="ES24"/>
      <c r="ET24"/>
      <c r="EU24"/>
      <c r="EV24"/>
      <c r="EW24"/>
      <c r="EX24"/>
      <c r="EY24"/>
      <c r="EZ24"/>
      <c r="FA24"/>
      <c r="FB24"/>
      <c r="FC24"/>
      <c r="FD24"/>
      <c r="FE24"/>
      <c r="FF24"/>
      <c r="FG24"/>
      <c r="FH24"/>
      <c r="FI24"/>
      <c r="FJ24"/>
      <c r="FK24"/>
      <c r="FL24"/>
      <c r="FM24"/>
      <c r="FN24"/>
      <c r="FO24"/>
      <c r="FP24"/>
      <c r="FQ24"/>
      <c r="FR24"/>
      <c r="FS24"/>
      <c r="FT24"/>
      <c r="FU24"/>
      <c r="FV24"/>
      <c r="FW24"/>
      <c r="FX24"/>
      <c r="FY24"/>
      <c r="FZ24"/>
      <c r="GA24"/>
      <c r="GB24"/>
      <c r="GC24"/>
      <c r="GD24"/>
      <c r="GE24"/>
      <c r="GF24"/>
      <c r="GG24"/>
      <c r="GH24"/>
      <c r="GI24"/>
      <c r="GJ24"/>
      <c r="GK24"/>
      <c r="GL24"/>
      <c r="GM24"/>
      <c r="GN24"/>
      <c r="GO24"/>
      <c r="GP24"/>
      <c r="GQ24"/>
      <c r="GR24"/>
      <c r="GS24"/>
      <c r="GT24"/>
      <c r="GU24"/>
      <c r="GV24"/>
      <c r="GW24"/>
      <c r="GX24"/>
      <c r="GY24"/>
      <c r="GZ24"/>
      <c r="HA24"/>
      <c r="HB24"/>
      <c r="HC24"/>
      <c r="HD24"/>
      <c r="HE24"/>
      <c r="HF24"/>
      <c r="HG24"/>
      <c r="HH24"/>
      <c r="HI24"/>
      <c r="HJ24"/>
      <c r="HK24"/>
      <c r="HL24"/>
      <c r="HM24"/>
      <c r="HN24"/>
      <c r="HO24"/>
      <c r="HP24"/>
      <c r="HQ24"/>
      <c r="HR24"/>
      <c r="HS24"/>
      <c r="HT24"/>
      <c r="HU24"/>
      <c r="HV24"/>
      <c r="HW24"/>
      <c r="HX24"/>
      <c r="HY24"/>
      <c r="HZ24"/>
      <c r="IA24"/>
      <c r="IB24"/>
      <c r="IC24"/>
      <c r="ID24"/>
      <c r="IE24"/>
      <c r="IF24"/>
      <c r="IG24"/>
      <c r="IH24"/>
      <c r="II24"/>
      <c r="IJ24"/>
      <c r="IK24"/>
      <c r="IL24"/>
      <c r="IM24"/>
      <c r="IN24"/>
      <c r="IO24"/>
      <c r="IP24"/>
      <c r="IQ24"/>
      <c r="IR24"/>
      <c r="IS24"/>
      <c r="IT24"/>
      <c r="IU24"/>
      <c r="IV24"/>
    </row>
    <row r="25" spans="1:256" s="3" customFormat="1" ht="15.75" x14ac:dyDescent="0.25">
      <c r="A25" s="6">
        <v>21</v>
      </c>
      <c r="B25" s="11">
        <v>414</v>
      </c>
      <c r="C25" s="4">
        <v>42877</v>
      </c>
      <c r="D25" s="12">
        <v>0.1763888888888889</v>
      </c>
      <c r="E25" s="13">
        <v>42879</v>
      </c>
      <c r="F25" s="13">
        <v>42889</v>
      </c>
      <c r="G25" s="55" t="s">
        <v>82</v>
      </c>
      <c r="H25" s="15">
        <v>1941522</v>
      </c>
      <c r="I25" s="4">
        <v>42895</v>
      </c>
      <c r="J25" s="10">
        <v>42893</v>
      </c>
      <c r="K25" s="1" t="s">
        <v>39</v>
      </c>
      <c r="L25" s="16" t="str">
        <f t="shared" si="0"/>
        <v>A tiempo</v>
      </c>
      <c r="M25"/>
      <c r="N25"/>
      <c r="O25"/>
      <c r="P25"/>
      <c r="Q25"/>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c r="BC25"/>
      <c r="BD25"/>
      <c r="BE25"/>
      <c r="BF25"/>
      <c r="BG25"/>
      <c r="BH25"/>
      <c r="BI25"/>
      <c r="BJ25"/>
      <c r="BK25"/>
      <c r="BL25"/>
      <c r="BM25"/>
      <c r="BN25"/>
      <c r="BO25"/>
      <c r="BP25"/>
      <c r="BQ25"/>
      <c r="BR25"/>
      <c r="BS25"/>
      <c r="BT25"/>
      <c r="BU25"/>
      <c r="BV25"/>
      <c r="BW25"/>
      <c r="BX25"/>
      <c r="BY25"/>
      <c r="BZ25"/>
      <c r="CA25"/>
      <c r="CB25"/>
      <c r="CC25"/>
      <c r="CD25"/>
      <c r="CE25"/>
      <c r="CF25"/>
      <c r="CG25"/>
      <c r="CH25"/>
      <c r="CI25"/>
      <c r="CJ25"/>
      <c r="CK25"/>
      <c r="CL25"/>
      <c r="CM25"/>
      <c r="CN25"/>
      <c r="CO25"/>
      <c r="CP25"/>
      <c r="CQ25"/>
      <c r="CR25"/>
      <c r="CS25"/>
      <c r="CT25"/>
      <c r="CU25"/>
      <c r="CV25"/>
      <c r="CW25"/>
      <c r="CX25"/>
      <c r="CY25"/>
      <c r="CZ25"/>
      <c r="DA25"/>
      <c r="DB25"/>
      <c r="DC25"/>
      <c r="DD25"/>
      <c r="DE25"/>
      <c r="DF25"/>
      <c r="DG25"/>
      <c r="DH25"/>
      <c r="DI25"/>
      <c r="DJ25"/>
      <c r="DK25"/>
      <c r="DL25"/>
      <c r="DM25"/>
      <c r="DN25"/>
      <c r="DO25"/>
      <c r="DP25"/>
      <c r="DQ25"/>
      <c r="DR25"/>
      <c r="DS25"/>
      <c r="DT25"/>
      <c r="DU25"/>
      <c r="DV25"/>
      <c r="DW25"/>
      <c r="DX25"/>
      <c r="DY25"/>
      <c r="DZ25"/>
      <c r="EA25"/>
      <c r="EB25"/>
      <c r="EC25"/>
      <c r="ED25"/>
      <c r="EE25"/>
      <c r="EF25"/>
      <c r="EG25"/>
      <c r="EH25"/>
      <c r="EI25"/>
      <c r="EJ25"/>
      <c r="EK25"/>
      <c r="EL25"/>
      <c r="EM25"/>
      <c r="EN25"/>
      <c r="EO25"/>
      <c r="EP25"/>
      <c r="EQ25"/>
      <c r="ER25"/>
      <c r="ES25"/>
      <c r="ET25"/>
      <c r="EU25"/>
      <c r="EV25"/>
      <c r="EW25"/>
      <c r="EX25"/>
      <c r="EY25"/>
      <c r="EZ25"/>
      <c r="FA25"/>
      <c r="FB25"/>
      <c r="FC25"/>
      <c r="FD25"/>
      <c r="FE25"/>
      <c r="FF25"/>
      <c r="FG25"/>
      <c r="FH25"/>
      <c r="FI25"/>
      <c r="FJ25"/>
      <c r="FK25"/>
      <c r="FL25"/>
      <c r="FM25"/>
      <c r="FN25"/>
      <c r="FO25"/>
      <c r="FP25"/>
      <c r="FQ25"/>
      <c r="FR25"/>
      <c r="FS25"/>
      <c r="FT25"/>
      <c r="FU25"/>
      <c r="FV25"/>
      <c r="FW25"/>
      <c r="FX25"/>
      <c r="FY25"/>
      <c r="FZ25"/>
      <c r="GA25"/>
      <c r="GB25"/>
      <c r="GC25"/>
      <c r="GD25"/>
      <c r="GE25"/>
      <c r="GF25"/>
      <c r="GG25"/>
      <c r="GH25"/>
      <c r="GI25"/>
      <c r="GJ25"/>
      <c r="GK25"/>
      <c r="GL25"/>
      <c r="GM25"/>
      <c r="GN25"/>
      <c r="GO25"/>
      <c r="GP25"/>
      <c r="GQ25"/>
      <c r="GR25"/>
      <c r="GS25"/>
      <c r="GT25"/>
      <c r="GU25"/>
      <c r="GV25"/>
      <c r="GW25"/>
      <c r="GX25"/>
      <c r="GY25"/>
      <c r="GZ25"/>
      <c r="HA25"/>
      <c r="HB25"/>
      <c r="HC25"/>
      <c r="HD25"/>
      <c r="HE25"/>
      <c r="HF25"/>
      <c r="HG25"/>
      <c r="HH25"/>
      <c r="HI25"/>
      <c r="HJ25"/>
      <c r="HK25"/>
      <c r="HL25"/>
      <c r="HM25"/>
      <c r="HN25"/>
      <c r="HO25"/>
      <c r="HP25"/>
      <c r="HQ25"/>
      <c r="HR25"/>
      <c r="HS25"/>
      <c r="HT25"/>
      <c r="HU25"/>
      <c r="HV25"/>
      <c r="HW25"/>
      <c r="HX25"/>
      <c r="HY25"/>
      <c r="HZ25"/>
      <c r="IA25"/>
      <c r="IB25"/>
      <c r="IC25"/>
      <c r="ID25"/>
      <c r="IE25"/>
      <c r="IF25"/>
      <c r="IG25"/>
      <c r="IH25"/>
      <c r="II25"/>
      <c r="IJ25"/>
      <c r="IK25"/>
      <c r="IL25"/>
      <c r="IM25"/>
      <c r="IN25"/>
      <c r="IO25"/>
      <c r="IP25"/>
      <c r="IQ25"/>
      <c r="IR25"/>
      <c r="IS25"/>
      <c r="IT25"/>
      <c r="IU25"/>
      <c r="IV25"/>
    </row>
    <row r="26" spans="1:256" s="3" customFormat="1" ht="15.75" x14ac:dyDescent="0.25">
      <c r="A26" s="6">
        <v>22</v>
      </c>
      <c r="B26" s="11" t="s">
        <v>83</v>
      </c>
      <c r="C26" s="4">
        <v>42880</v>
      </c>
      <c r="D26" s="12">
        <v>0.4375</v>
      </c>
      <c r="E26" s="13">
        <v>42878</v>
      </c>
      <c r="F26" s="13">
        <v>42889</v>
      </c>
      <c r="G26" s="55" t="s">
        <v>84</v>
      </c>
      <c r="H26" s="15">
        <f>3754944+469368</f>
        <v>4224312</v>
      </c>
      <c r="I26" s="4">
        <v>42895</v>
      </c>
      <c r="J26" s="10">
        <v>42892</v>
      </c>
      <c r="K26" s="1" t="s">
        <v>39</v>
      </c>
      <c r="L26" s="16" t="str">
        <f t="shared" si="0"/>
        <v>A tiempo</v>
      </c>
      <c r="M26"/>
      <c r="N26"/>
      <c r="O26"/>
      <c r="P26"/>
      <c r="Q26"/>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c r="BE26"/>
      <c r="BF26"/>
      <c r="BG26"/>
      <c r="BH26"/>
      <c r="BI26"/>
      <c r="BJ26"/>
      <c r="BK26"/>
      <c r="BL26"/>
      <c r="BM26"/>
      <c r="BN26"/>
      <c r="BO26"/>
      <c r="BP26"/>
      <c r="BQ26"/>
      <c r="BR26"/>
      <c r="BS26"/>
      <c r="BT26"/>
      <c r="BU26"/>
      <c r="BV26"/>
      <c r="BW26"/>
      <c r="BX26"/>
      <c r="BY26"/>
      <c r="BZ26"/>
      <c r="CA26"/>
      <c r="CB26"/>
      <c r="CC26"/>
      <c r="CD26"/>
      <c r="CE26"/>
      <c r="CF26"/>
      <c r="CG26"/>
      <c r="CH26"/>
      <c r="CI26"/>
      <c r="CJ26"/>
      <c r="CK26"/>
      <c r="CL26"/>
      <c r="CM26"/>
      <c r="CN26"/>
      <c r="CO26"/>
      <c r="CP26"/>
      <c r="CQ26"/>
      <c r="CR26"/>
      <c r="CS26"/>
      <c r="CT26"/>
      <c r="CU26"/>
      <c r="CV26"/>
      <c r="CW26"/>
      <c r="CX26"/>
      <c r="CY26"/>
      <c r="CZ26"/>
      <c r="DA26"/>
      <c r="DB26"/>
      <c r="DC26"/>
      <c r="DD26"/>
      <c r="DE26"/>
      <c r="DF26"/>
      <c r="DG26"/>
      <c r="DH26"/>
      <c r="DI26"/>
      <c r="DJ26"/>
      <c r="DK26"/>
      <c r="DL26"/>
      <c r="DM26"/>
      <c r="DN26"/>
      <c r="DO26"/>
      <c r="DP26"/>
      <c r="DQ26"/>
      <c r="DR26"/>
      <c r="DS26"/>
      <c r="DT26"/>
      <c r="DU26"/>
      <c r="DV26"/>
      <c r="DW26"/>
      <c r="DX26"/>
      <c r="DY26"/>
      <c r="DZ26"/>
      <c r="EA26"/>
      <c r="EB26"/>
      <c r="EC26"/>
      <c r="ED26"/>
      <c r="EE26"/>
      <c r="EF26"/>
      <c r="EG26"/>
      <c r="EH26"/>
      <c r="EI26"/>
      <c r="EJ26"/>
      <c r="EK26"/>
      <c r="EL26"/>
      <c r="EM26"/>
      <c r="EN26"/>
      <c r="EO26"/>
      <c r="EP26"/>
      <c r="EQ26"/>
      <c r="ER26"/>
      <c r="ES26"/>
      <c r="ET26"/>
      <c r="EU26"/>
      <c r="EV26"/>
      <c r="EW26"/>
      <c r="EX26"/>
      <c r="EY26"/>
      <c r="EZ26"/>
      <c r="FA26"/>
      <c r="FB26"/>
      <c r="FC26"/>
      <c r="FD26"/>
      <c r="FE26"/>
      <c r="FF26"/>
      <c r="FG26"/>
      <c r="FH26"/>
      <c r="FI26"/>
      <c r="FJ26"/>
      <c r="FK26"/>
      <c r="FL26"/>
      <c r="FM26"/>
      <c r="FN26"/>
      <c r="FO26"/>
      <c r="FP26"/>
      <c r="FQ26"/>
      <c r="FR26"/>
      <c r="FS26"/>
      <c r="FT26"/>
      <c r="FU26"/>
      <c r="FV26"/>
      <c r="FW26"/>
      <c r="FX26"/>
      <c r="FY26"/>
      <c r="FZ26"/>
      <c r="GA26"/>
      <c r="GB26"/>
      <c r="GC26"/>
      <c r="GD26"/>
      <c r="GE26"/>
      <c r="GF26"/>
      <c r="GG26"/>
      <c r="GH26"/>
      <c r="GI26"/>
      <c r="GJ26"/>
      <c r="GK26"/>
      <c r="GL26"/>
      <c r="GM26"/>
      <c r="GN26"/>
      <c r="GO26"/>
      <c r="GP26"/>
      <c r="GQ26"/>
      <c r="GR26"/>
      <c r="GS26"/>
      <c r="GT26"/>
      <c r="GU26"/>
      <c r="GV26"/>
      <c r="GW26"/>
      <c r="GX26"/>
      <c r="GY26"/>
      <c r="GZ26"/>
      <c r="HA26"/>
      <c r="HB26"/>
      <c r="HC26"/>
      <c r="HD26"/>
      <c r="HE26"/>
      <c r="HF26"/>
      <c r="HG26"/>
      <c r="HH26"/>
      <c r="HI26"/>
      <c r="HJ26"/>
      <c r="HK26"/>
      <c r="HL26"/>
      <c r="HM26"/>
      <c r="HN26"/>
      <c r="HO26"/>
      <c r="HP26"/>
      <c r="HQ26"/>
      <c r="HR26"/>
      <c r="HS26"/>
      <c r="HT26"/>
      <c r="HU26"/>
      <c r="HV26"/>
      <c r="HW26"/>
      <c r="HX26"/>
      <c r="HY26"/>
      <c r="HZ26"/>
      <c r="IA26"/>
      <c r="IB26"/>
      <c r="IC26"/>
      <c r="ID26"/>
      <c r="IE26"/>
      <c r="IF26"/>
      <c r="IG26"/>
      <c r="IH26"/>
      <c r="II26"/>
      <c r="IJ26"/>
      <c r="IK26"/>
      <c r="IL26"/>
      <c r="IM26"/>
      <c r="IN26"/>
      <c r="IO26"/>
      <c r="IP26"/>
      <c r="IQ26"/>
      <c r="IR26"/>
      <c r="IS26"/>
      <c r="IT26"/>
      <c r="IU26"/>
      <c r="IV26"/>
    </row>
    <row r="27" spans="1:256" s="3" customFormat="1" ht="15.75" x14ac:dyDescent="0.25">
      <c r="A27" s="6">
        <v>23</v>
      </c>
      <c r="B27" s="11">
        <v>417</v>
      </c>
      <c r="C27" s="4">
        <v>42877</v>
      </c>
      <c r="D27" s="12">
        <v>0.13472222222222222</v>
      </c>
      <c r="E27" s="13">
        <v>42883</v>
      </c>
      <c r="F27" s="13">
        <v>42891</v>
      </c>
      <c r="G27" s="55" t="s">
        <v>85</v>
      </c>
      <c r="H27" s="15">
        <v>2523519</v>
      </c>
      <c r="I27" s="4">
        <v>42898</v>
      </c>
      <c r="J27" s="10">
        <v>42892</v>
      </c>
      <c r="K27" s="1" t="s">
        <v>39</v>
      </c>
      <c r="L27" s="16" t="str">
        <f t="shared" si="0"/>
        <v>A tiempo</v>
      </c>
      <c r="M27"/>
      <c r="N27"/>
      <c r="O27"/>
      <c r="P27"/>
      <c r="Q27"/>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c r="BC27"/>
      <c r="BD27"/>
      <c r="BE27"/>
      <c r="BF27"/>
      <c r="BG27"/>
      <c r="BH27"/>
      <c r="BI27"/>
      <c r="BJ27"/>
      <c r="BK27"/>
      <c r="BL27"/>
      <c r="BM27"/>
      <c r="BN27"/>
      <c r="BO27"/>
      <c r="BP27"/>
      <c r="BQ27"/>
      <c r="BR27"/>
      <c r="BS27"/>
      <c r="BT27"/>
      <c r="BU27"/>
      <c r="BV27"/>
      <c r="BW27"/>
      <c r="BX27"/>
      <c r="BY27"/>
      <c r="BZ27"/>
      <c r="CA27"/>
      <c r="CB27"/>
      <c r="CC27"/>
      <c r="CD27"/>
      <c r="CE27"/>
      <c r="CF27"/>
      <c r="CG27"/>
      <c r="CH27"/>
      <c r="CI27"/>
      <c r="CJ27"/>
      <c r="CK27"/>
      <c r="CL27"/>
      <c r="CM27"/>
      <c r="CN27"/>
      <c r="CO27"/>
      <c r="CP27"/>
      <c r="CQ27"/>
      <c r="CR27"/>
      <c r="CS27"/>
      <c r="CT27"/>
      <c r="CU27"/>
      <c r="CV27"/>
      <c r="CW27"/>
      <c r="CX27"/>
      <c r="CY27"/>
      <c r="CZ27"/>
      <c r="DA27"/>
      <c r="DB27"/>
      <c r="DC27"/>
      <c r="DD27"/>
      <c r="DE27"/>
      <c r="DF27"/>
      <c r="DG27"/>
      <c r="DH27"/>
      <c r="DI27"/>
      <c r="DJ27"/>
      <c r="DK27"/>
      <c r="DL27"/>
      <c r="DM27"/>
      <c r="DN27"/>
      <c r="DO27"/>
      <c r="DP27"/>
      <c r="DQ27"/>
      <c r="DR27"/>
      <c r="DS27"/>
      <c r="DT27"/>
      <c r="DU27"/>
      <c r="DV27"/>
      <c r="DW27"/>
      <c r="DX27"/>
      <c r="DY27"/>
      <c r="DZ27"/>
      <c r="EA27"/>
      <c r="EB27"/>
      <c r="EC27"/>
      <c r="ED27"/>
      <c r="EE27"/>
      <c r="EF27"/>
      <c r="EG27"/>
      <c r="EH27"/>
      <c r="EI27"/>
      <c r="EJ27"/>
      <c r="EK27"/>
      <c r="EL27"/>
      <c r="EM27"/>
      <c r="EN27"/>
      <c r="EO27"/>
      <c r="EP27"/>
      <c r="EQ27"/>
      <c r="ER27"/>
      <c r="ES27"/>
      <c r="ET27"/>
      <c r="EU27"/>
      <c r="EV27"/>
      <c r="EW27"/>
      <c r="EX27"/>
      <c r="EY27"/>
      <c r="EZ27"/>
      <c r="FA27"/>
      <c r="FB27"/>
      <c r="FC27"/>
      <c r="FD27"/>
      <c r="FE27"/>
      <c r="FF27"/>
      <c r="FG27"/>
      <c r="FH27"/>
      <c r="FI27"/>
      <c r="FJ27"/>
      <c r="FK27"/>
      <c r="FL27"/>
      <c r="FM27"/>
      <c r="FN27"/>
      <c r="FO27"/>
      <c r="FP27"/>
      <c r="FQ27"/>
      <c r="FR27"/>
      <c r="FS27"/>
      <c r="FT27"/>
      <c r="FU27"/>
      <c r="FV27"/>
      <c r="FW27"/>
      <c r="FX27"/>
      <c r="FY27"/>
      <c r="FZ27"/>
      <c r="GA27"/>
      <c r="GB27"/>
      <c r="GC27"/>
      <c r="GD27"/>
      <c r="GE27"/>
      <c r="GF27"/>
      <c r="GG27"/>
      <c r="GH27"/>
      <c r="GI27"/>
      <c r="GJ27"/>
      <c r="GK27"/>
      <c r="GL27"/>
      <c r="GM27"/>
      <c r="GN27"/>
      <c r="GO27"/>
      <c r="GP27"/>
      <c r="GQ27"/>
      <c r="GR27"/>
      <c r="GS27"/>
      <c r="GT27"/>
      <c r="GU27"/>
      <c r="GV27"/>
      <c r="GW27"/>
      <c r="GX27"/>
      <c r="GY27"/>
      <c r="GZ27"/>
      <c r="HA27"/>
      <c r="HB27"/>
      <c r="HC27"/>
      <c r="HD27"/>
      <c r="HE27"/>
      <c r="HF27"/>
      <c r="HG27"/>
      <c r="HH27"/>
      <c r="HI27"/>
      <c r="HJ27"/>
      <c r="HK27"/>
      <c r="HL27"/>
      <c r="HM27"/>
      <c r="HN27"/>
      <c r="HO27"/>
      <c r="HP27"/>
      <c r="HQ27"/>
      <c r="HR27"/>
      <c r="HS27"/>
      <c r="HT27"/>
      <c r="HU27"/>
      <c r="HV27"/>
      <c r="HW27"/>
      <c r="HX27"/>
      <c r="HY27"/>
      <c r="HZ27"/>
      <c r="IA27"/>
      <c r="IB27"/>
      <c r="IC27"/>
      <c r="ID27"/>
      <c r="IE27"/>
      <c r="IF27"/>
      <c r="IG27"/>
      <c r="IH27"/>
      <c r="II27"/>
      <c r="IJ27"/>
      <c r="IK27"/>
      <c r="IL27"/>
      <c r="IM27"/>
      <c r="IN27"/>
      <c r="IO27"/>
      <c r="IP27"/>
      <c r="IQ27"/>
      <c r="IR27"/>
      <c r="IS27"/>
      <c r="IT27"/>
      <c r="IU27"/>
      <c r="IV27"/>
    </row>
    <row r="28" spans="1:256" s="3" customFormat="1" ht="15.75" x14ac:dyDescent="0.25">
      <c r="A28" s="6">
        <v>24</v>
      </c>
      <c r="B28" s="11">
        <v>419</v>
      </c>
      <c r="C28" s="4">
        <v>42878</v>
      </c>
      <c r="D28" s="12">
        <v>0.39930555555555558</v>
      </c>
      <c r="E28" s="13">
        <v>42884</v>
      </c>
      <c r="F28" s="13">
        <v>42889</v>
      </c>
      <c r="G28" s="55" t="s">
        <v>86</v>
      </c>
      <c r="H28" s="15">
        <v>803572</v>
      </c>
      <c r="I28" s="4">
        <v>42895</v>
      </c>
      <c r="J28" s="10">
        <v>42894</v>
      </c>
      <c r="K28" s="1" t="s">
        <v>39</v>
      </c>
      <c r="L28" s="16" t="str">
        <f t="shared" si="0"/>
        <v>A tiempo</v>
      </c>
      <c r="M28"/>
      <c r="N28"/>
      <c r="O28"/>
      <c r="P28"/>
      <c r="Q28"/>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c r="BJ28"/>
      <c r="BK28"/>
      <c r="BL28"/>
      <c r="BM28"/>
      <c r="BN28"/>
      <c r="BO28"/>
      <c r="BP28"/>
      <c r="BQ28"/>
      <c r="BR28"/>
      <c r="BS28"/>
      <c r="BT28"/>
      <c r="BU28"/>
      <c r="BV28"/>
      <c r="BW28"/>
      <c r="BX28"/>
      <c r="BY28"/>
      <c r="BZ28"/>
      <c r="CA28"/>
      <c r="CB28"/>
      <c r="CC28"/>
      <c r="CD28"/>
      <c r="CE28"/>
      <c r="CF28"/>
      <c r="CG28"/>
      <c r="CH28"/>
      <c r="CI28"/>
      <c r="CJ28"/>
      <c r="CK28"/>
      <c r="CL28"/>
      <c r="CM28"/>
      <c r="CN28"/>
      <c r="CO28"/>
      <c r="CP28"/>
      <c r="CQ28"/>
      <c r="CR28"/>
      <c r="CS28"/>
      <c r="CT28"/>
      <c r="CU28"/>
      <c r="CV28"/>
      <c r="CW28"/>
      <c r="CX28"/>
      <c r="CY28"/>
      <c r="CZ28"/>
      <c r="DA28"/>
      <c r="DB28"/>
      <c r="DC28"/>
      <c r="DD28"/>
      <c r="DE28"/>
      <c r="DF28"/>
      <c r="DG28"/>
      <c r="DH28"/>
      <c r="DI28"/>
      <c r="DJ28"/>
      <c r="DK28"/>
      <c r="DL28"/>
      <c r="DM28"/>
      <c r="DN28"/>
      <c r="DO28"/>
      <c r="DP28"/>
      <c r="DQ28"/>
      <c r="DR28"/>
      <c r="DS28"/>
      <c r="DT28"/>
      <c r="DU28"/>
      <c r="DV28"/>
      <c r="DW28"/>
      <c r="DX28"/>
      <c r="DY28"/>
      <c r="DZ28"/>
      <c r="EA28"/>
      <c r="EB28"/>
      <c r="EC28"/>
      <c r="ED28"/>
      <c r="EE28"/>
      <c r="EF28"/>
      <c r="EG28"/>
      <c r="EH28"/>
      <c r="EI28"/>
      <c r="EJ28"/>
      <c r="EK28"/>
      <c r="EL28"/>
      <c r="EM28"/>
      <c r="EN28"/>
      <c r="EO28"/>
      <c r="EP28"/>
      <c r="EQ28"/>
      <c r="ER28"/>
      <c r="ES28"/>
      <c r="ET28"/>
      <c r="EU28"/>
      <c r="EV28"/>
      <c r="EW28"/>
      <c r="EX28"/>
      <c r="EY28"/>
      <c r="EZ28"/>
      <c r="FA28"/>
      <c r="FB28"/>
      <c r="FC28"/>
      <c r="FD28"/>
      <c r="FE28"/>
      <c r="FF28"/>
      <c r="FG28"/>
      <c r="FH28"/>
      <c r="FI28"/>
      <c r="FJ28"/>
      <c r="FK28"/>
      <c r="FL28"/>
      <c r="FM28"/>
      <c r="FN28"/>
      <c r="FO28"/>
      <c r="FP28"/>
      <c r="FQ28"/>
      <c r="FR28"/>
      <c r="FS28"/>
      <c r="FT28"/>
      <c r="FU28"/>
      <c r="FV28"/>
      <c r="FW28"/>
      <c r="FX28"/>
      <c r="FY28"/>
      <c r="FZ28"/>
      <c r="GA28"/>
      <c r="GB28"/>
      <c r="GC28"/>
      <c r="GD28"/>
      <c r="GE28"/>
      <c r="GF28"/>
      <c r="GG28"/>
      <c r="GH28"/>
      <c r="GI28"/>
      <c r="GJ28"/>
      <c r="GK28"/>
      <c r="GL28"/>
      <c r="GM28"/>
      <c r="GN28"/>
      <c r="GO28"/>
      <c r="GP28"/>
      <c r="GQ28"/>
      <c r="GR28"/>
      <c r="GS28"/>
      <c r="GT28"/>
      <c r="GU28"/>
      <c r="GV28"/>
      <c r="GW28"/>
      <c r="GX28"/>
      <c r="GY28"/>
      <c r="GZ28"/>
      <c r="HA28"/>
      <c r="HB28"/>
      <c r="HC28"/>
      <c r="HD28"/>
      <c r="HE28"/>
      <c r="HF28"/>
      <c r="HG28"/>
      <c r="HH28"/>
      <c r="HI28"/>
      <c r="HJ28"/>
      <c r="HK28"/>
      <c r="HL28"/>
      <c r="HM28"/>
      <c r="HN28"/>
      <c r="HO28"/>
      <c r="HP28"/>
      <c r="HQ28"/>
      <c r="HR28"/>
      <c r="HS28"/>
      <c r="HT28"/>
      <c r="HU28"/>
      <c r="HV28"/>
      <c r="HW28"/>
      <c r="HX28"/>
      <c r="HY28"/>
      <c r="HZ28"/>
      <c r="IA28"/>
      <c r="IB28"/>
      <c r="IC28"/>
      <c r="ID28"/>
      <c r="IE28"/>
      <c r="IF28"/>
      <c r="IG28"/>
      <c r="IH28"/>
      <c r="II28"/>
      <c r="IJ28"/>
      <c r="IK28"/>
      <c r="IL28"/>
      <c r="IM28"/>
      <c r="IN28"/>
      <c r="IO28"/>
      <c r="IP28"/>
      <c r="IQ28"/>
      <c r="IR28"/>
      <c r="IS28"/>
      <c r="IT28"/>
      <c r="IU28"/>
      <c r="IV28"/>
    </row>
    <row r="29" spans="1:256" s="3" customFormat="1" ht="15.75" x14ac:dyDescent="0.25">
      <c r="A29" s="6">
        <v>25</v>
      </c>
      <c r="B29" s="11">
        <v>420</v>
      </c>
      <c r="C29" s="4">
        <v>42878</v>
      </c>
      <c r="D29" s="12">
        <v>9.0277777777777776E-2</v>
      </c>
      <c r="E29" s="13">
        <v>42884</v>
      </c>
      <c r="F29" s="13">
        <v>42889</v>
      </c>
      <c r="G29" s="55" t="s">
        <v>87</v>
      </c>
      <c r="H29" s="15">
        <v>1279914</v>
      </c>
      <c r="I29" s="4">
        <v>42895</v>
      </c>
      <c r="J29" s="10">
        <v>42894</v>
      </c>
      <c r="K29" s="1" t="s">
        <v>39</v>
      </c>
      <c r="L29" s="16" t="str">
        <f t="shared" si="0"/>
        <v>A tiempo</v>
      </c>
      <c r="M29"/>
      <c r="N29"/>
      <c r="O29"/>
      <c r="P29"/>
      <c r="Q29"/>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c r="BJ29"/>
      <c r="BK29"/>
      <c r="BL29"/>
      <c r="BM29"/>
      <c r="BN29"/>
      <c r="BO29"/>
      <c r="BP29"/>
      <c r="BQ29"/>
      <c r="BR29"/>
      <c r="BS29"/>
      <c r="BT29"/>
      <c r="BU29"/>
      <c r="BV29"/>
      <c r="BW29"/>
      <c r="BX29"/>
      <c r="BY29"/>
      <c r="BZ29"/>
      <c r="CA29"/>
      <c r="CB29"/>
      <c r="CC29"/>
      <c r="CD29"/>
      <c r="CE29"/>
      <c r="CF29"/>
      <c r="CG29"/>
      <c r="CH29"/>
      <c r="CI29"/>
      <c r="CJ29"/>
      <c r="CK29"/>
      <c r="CL29"/>
      <c r="CM29"/>
      <c r="CN29"/>
      <c r="CO29"/>
      <c r="CP29"/>
      <c r="CQ29"/>
      <c r="CR29"/>
      <c r="CS29"/>
      <c r="CT29"/>
      <c r="CU29"/>
      <c r="CV29"/>
      <c r="CW29"/>
      <c r="CX29"/>
      <c r="CY29"/>
      <c r="CZ29"/>
      <c r="DA29"/>
      <c r="DB29"/>
      <c r="DC29"/>
      <c r="DD29"/>
      <c r="DE29"/>
      <c r="DF29"/>
      <c r="DG29"/>
      <c r="DH29"/>
      <c r="DI29"/>
      <c r="DJ29"/>
      <c r="DK29"/>
      <c r="DL29"/>
      <c r="DM29"/>
      <c r="DN29"/>
      <c r="DO29"/>
      <c r="DP29"/>
      <c r="DQ29"/>
      <c r="DR29"/>
      <c r="DS29"/>
      <c r="DT29"/>
      <c r="DU29"/>
      <c r="DV29"/>
      <c r="DW29"/>
      <c r="DX29"/>
      <c r="DY29"/>
      <c r="DZ29"/>
      <c r="EA29"/>
      <c r="EB29"/>
      <c r="EC29"/>
      <c r="ED29"/>
      <c r="EE29"/>
      <c r="EF29"/>
      <c r="EG29"/>
      <c r="EH29"/>
      <c r="EI29"/>
      <c r="EJ29"/>
      <c r="EK29"/>
      <c r="EL29"/>
      <c r="EM29"/>
      <c r="EN29"/>
      <c r="EO29"/>
      <c r="EP29"/>
      <c r="EQ29"/>
      <c r="ER29"/>
      <c r="ES29"/>
      <c r="ET29"/>
      <c r="EU29"/>
      <c r="EV29"/>
      <c r="EW29"/>
      <c r="EX29"/>
      <c r="EY29"/>
      <c r="EZ29"/>
      <c r="FA29"/>
      <c r="FB29"/>
      <c r="FC29"/>
      <c r="FD29"/>
      <c r="FE29"/>
      <c r="FF29"/>
      <c r="FG29"/>
      <c r="FH29"/>
      <c r="FI29"/>
      <c r="FJ29"/>
      <c r="FK29"/>
      <c r="FL29"/>
      <c r="FM29"/>
      <c r="FN29"/>
      <c r="FO29"/>
      <c r="FP29"/>
      <c r="FQ29"/>
      <c r="FR29"/>
      <c r="FS29"/>
      <c r="FT29"/>
      <c r="FU29"/>
      <c r="FV29"/>
      <c r="FW29"/>
      <c r="FX29"/>
      <c r="FY29"/>
      <c r="FZ29"/>
      <c r="GA29"/>
      <c r="GB29"/>
      <c r="GC29"/>
      <c r="GD29"/>
      <c r="GE29"/>
      <c r="GF29"/>
      <c r="GG29"/>
      <c r="GH29"/>
      <c r="GI29"/>
      <c r="GJ29"/>
      <c r="GK29"/>
      <c r="GL29"/>
      <c r="GM29"/>
      <c r="GN29"/>
      <c r="GO29"/>
      <c r="GP29"/>
      <c r="GQ29"/>
      <c r="GR29"/>
      <c r="GS29"/>
      <c r="GT29"/>
      <c r="GU29"/>
      <c r="GV29"/>
      <c r="GW29"/>
      <c r="GX29"/>
      <c r="GY29"/>
      <c r="GZ29"/>
      <c r="HA29"/>
      <c r="HB29"/>
      <c r="HC29"/>
      <c r="HD29"/>
      <c r="HE29"/>
      <c r="HF29"/>
      <c r="HG29"/>
      <c r="HH29"/>
      <c r="HI29"/>
      <c r="HJ29"/>
      <c r="HK29"/>
      <c r="HL29"/>
      <c r="HM29"/>
      <c r="HN29"/>
      <c r="HO29"/>
      <c r="HP29"/>
      <c r="HQ29"/>
      <c r="HR29"/>
      <c r="HS29"/>
      <c r="HT29"/>
      <c r="HU29"/>
      <c r="HV29"/>
      <c r="HW29"/>
      <c r="HX29"/>
      <c r="HY29"/>
      <c r="HZ29"/>
      <c r="IA29"/>
      <c r="IB29"/>
      <c r="IC29"/>
      <c r="ID29"/>
      <c r="IE29"/>
      <c r="IF29"/>
      <c r="IG29"/>
      <c r="IH29"/>
      <c r="II29"/>
      <c r="IJ29"/>
      <c r="IK29"/>
      <c r="IL29"/>
      <c r="IM29"/>
      <c r="IN29"/>
      <c r="IO29"/>
      <c r="IP29"/>
      <c r="IQ29"/>
      <c r="IR29"/>
      <c r="IS29"/>
      <c r="IT29"/>
      <c r="IU29"/>
      <c r="IV29"/>
    </row>
    <row r="30" spans="1:256" s="3" customFormat="1" ht="15.75" x14ac:dyDescent="0.25">
      <c r="A30" s="6">
        <v>26</v>
      </c>
      <c r="B30" s="11">
        <v>421</v>
      </c>
      <c r="C30" s="4">
        <v>42878</v>
      </c>
      <c r="D30" s="12">
        <v>9.0277777777777776E-2</v>
      </c>
      <c r="E30" s="13">
        <v>42884</v>
      </c>
      <c r="F30" s="13">
        <v>42889</v>
      </c>
      <c r="G30" s="55" t="s">
        <v>88</v>
      </c>
      <c r="H30" s="15">
        <v>1141732</v>
      </c>
      <c r="I30" s="4">
        <v>42895</v>
      </c>
      <c r="J30" s="10">
        <v>42894</v>
      </c>
      <c r="K30" s="1" t="s">
        <v>39</v>
      </c>
      <c r="L30" s="16" t="str">
        <f t="shared" si="0"/>
        <v>A tiempo</v>
      </c>
      <c r="M30"/>
      <c r="N30"/>
      <c r="O30"/>
      <c r="P30"/>
      <c r="Q30"/>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c r="BC30"/>
      <c r="BD30"/>
      <c r="BE30"/>
      <c r="BF30"/>
      <c r="BG30"/>
      <c r="BH30"/>
      <c r="BI30"/>
      <c r="BJ30"/>
      <c r="BK30"/>
      <c r="BL30"/>
      <c r="BM30"/>
      <c r="BN30"/>
      <c r="BO30"/>
      <c r="BP30"/>
      <c r="BQ30"/>
      <c r="BR30"/>
      <c r="BS30"/>
      <c r="BT30"/>
      <c r="BU30"/>
      <c r="BV30"/>
      <c r="BW30"/>
      <c r="BX30"/>
      <c r="BY30"/>
      <c r="BZ30"/>
      <c r="CA30"/>
      <c r="CB30"/>
      <c r="CC30"/>
      <c r="CD30"/>
      <c r="CE30"/>
      <c r="CF30"/>
      <c r="CG30"/>
      <c r="CH30"/>
      <c r="CI30"/>
      <c r="CJ30"/>
      <c r="CK30"/>
      <c r="CL30"/>
      <c r="CM30"/>
      <c r="CN30"/>
      <c r="CO30"/>
      <c r="CP30"/>
      <c r="CQ30"/>
      <c r="CR30"/>
      <c r="CS30"/>
      <c r="CT30"/>
      <c r="CU30"/>
      <c r="CV30"/>
      <c r="CW30"/>
      <c r="CX30"/>
      <c r="CY30"/>
      <c r="CZ30"/>
      <c r="DA30"/>
      <c r="DB30"/>
      <c r="DC30"/>
      <c r="DD30"/>
      <c r="DE30"/>
      <c r="DF30"/>
      <c r="DG30"/>
      <c r="DH30"/>
      <c r="DI30"/>
      <c r="DJ30"/>
      <c r="DK30"/>
      <c r="DL30"/>
      <c r="DM30"/>
      <c r="DN30"/>
      <c r="DO30"/>
      <c r="DP30"/>
      <c r="DQ30"/>
      <c r="DR30"/>
      <c r="DS30"/>
      <c r="DT30"/>
      <c r="DU30"/>
      <c r="DV30"/>
      <c r="DW30"/>
      <c r="DX30"/>
      <c r="DY30"/>
      <c r="DZ30"/>
      <c r="EA30"/>
      <c r="EB30"/>
      <c r="EC30"/>
      <c r="ED30"/>
      <c r="EE30"/>
      <c r="EF30"/>
      <c r="EG30"/>
      <c r="EH30"/>
      <c r="EI30"/>
      <c r="EJ30"/>
      <c r="EK30"/>
      <c r="EL30"/>
      <c r="EM30"/>
      <c r="EN30"/>
      <c r="EO30"/>
      <c r="EP30"/>
      <c r="EQ30"/>
      <c r="ER30"/>
      <c r="ES30"/>
      <c r="ET30"/>
      <c r="EU30"/>
      <c r="EV30"/>
      <c r="EW30"/>
      <c r="EX30"/>
      <c r="EY30"/>
      <c r="EZ30"/>
      <c r="FA30"/>
      <c r="FB30"/>
      <c r="FC30"/>
      <c r="FD30"/>
      <c r="FE30"/>
      <c r="FF30"/>
      <c r="FG30"/>
      <c r="FH30"/>
      <c r="FI30"/>
      <c r="FJ30"/>
      <c r="FK30"/>
      <c r="FL30"/>
      <c r="FM30"/>
      <c r="FN30"/>
      <c r="FO30"/>
      <c r="FP30"/>
      <c r="FQ30"/>
      <c r="FR30"/>
      <c r="FS30"/>
      <c r="FT30"/>
      <c r="FU30"/>
      <c r="FV30"/>
      <c r="FW30"/>
      <c r="FX30"/>
      <c r="FY30"/>
      <c r="FZ30"/>
      <c r="GA30"/>
      <c r="GB30"/>
      <c r="GC30"/>
      <c r="GD30"/>
      <c r="GE30"/>
      <c r="GF30"/>
      <c r="GG30"/>
      <c r="GH30"/>
      <c r="GI30"/>
      <c r="GJ30"/>
      <c r="GK30"/>
      <c r="GL30"/>
      <c r="GM30"/>
      <c r="GN30"/>
      <c r="GO30"/>
      <c r="GP30"/>
      <c r="GQ30"/>
      <c r="GR30"/>
      <c r="GS30"/>
      <c r="GT30"/>
      <c r="GU30"/>
      <c r="GV30"/>
      <c r="GW30"/>
      <c r="GX30"/>
      <c r="GY30"/>
      <c r="GZ30"/>
      <c r="HA30"/>
      <c r="HB30"/>
      <c r="HC30"/>
      <c r="HD30"/>
      <c r="HE30"/>
      <c r="HF30"/>
      <c r="HG30"/>
      <c r="HH30"/>
      <c r="HI30"/>
      <c r="HJ30"/>
      <c r="HK30"/>
      <c r="HL30"/>
      <c r="HM30"/>
      <c r="HN30"/>
      <c r="HO30"/>
      <c r="HP30"/>
      <c r="HQ30"/>
      <c r="HR30"/>
      <c r="HS30"/>
      <c r="HT30"/>
      <c r="HU30"/>
      <c r="HV30"/>
      <c r="HW30"/>
      <c r="HX30"/>
      <c r="HY30"/>
      <c r="HZ30"/>
      <c r="IA30"/>
      <c r="IB30"/>
      <c r="IC30"/>
      <c r="ID30"/>
      <c r="IE30"/>
      <c r="IF30"/>
      <c r="IG30"/>
      <c r="IH30"/>
      <c r="II30"/>
      <c r="IJ30"/>
      <c r="IK30"/>
      <c r="IL30"/>
      <c r="IM30"/>
      <c r="IN30"/>
      <c r="IO30"/>
      <c r="IP30"/>
      <c r="IQ30"/>
      <c r="IR30"/>
      <c r="IS30"/>
      <c r="IT30"/>
      <c r="IU30"/>
      <c r="IV30"/>
    </row>
    <row r="31" spans="1:256" s="3" customFormat="1" ht="15.75" x14ac:dyDescent="0.25">
      <c r="A31" s="6">
        <v>27</v>
      </c>
      <c r="B31" s="11">
        <v>422</v>
      </c>
      <c r="C31" s="4">
        <v>42878</v>
      </c>
      <c r="D31" s="12">
        <v>9.0277777777777776E-2</v>
      </c>
      <c r="E31" s="13">
        <v>42884</v>
      </c>
      <c r="F31" s="13">
        <v>42889</v>
      </c>
      <c r="G31" s="55" t="s">
        <v>89</v>
      </c>
      <c r="H31" s="15">
        <v>871572</v>
      </c>
      <c r="I31" s="4">
        <v>42895</v>
      </c>
      <c r="J31" s="10">
        <v>42894</v>
      </c>
      <c r="K31" s="1" t="s">
        <v>39</v>
      </c>
      <c r="L31" s="16" t="str">
        <f t="shared" si="0"/>
        <v>A tiempo</v>
      </c>
      <c r="M31"/>
      <c r="N31"/>
      <c r="O31"/>
      <c r="P31"/>
      <c r="Q31"/>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c r="BB31"/>
      <c r="BC31"/>
      <c r="BD31"/>
      <c r="BE31"/>
      <c r="BF31"/>
      <c r="BG31"/>
      <c r="BH31"/>
      <c r="BI31"/>
      <c r="BJ31"/>
      <c r="BK31"/>
      <c r="BL31"/>
      <c r="BM31"/>
      <c r="BN31"/>
      <c r="BO31"/>
      <c r="BP31"/>
      <c r="BQ31"/>
      <c r="BR31"/>
      <c r="BS31"/>
      <c r="BT31"/>
      <c r="BU31"/>
      <c r="BV31"/>
      <c r="BW31"/>
      <c r="BX31"/>
      <c r="BY31"/>
      <c r="BZ31"/>
      <c r="CA31"/>
      <c r="CB31"/>
      <c r="CC31"/>
      <c r="CD31"/>
      <c r="CE31"/>
      <c r="CF31"/>
      <c r="CG31"/>
      <c r="CH31"/>
      <c r="CI31"/>
      <c r="CJ31"/>
      <c r="CK31"/>
      <c r="CL31"/>
      <c r="CM31"/>
      <c r="CN31"/>
      <c r="CO31"/>
      <c r="CP31"/>
      <c r="CQ31"/>
      <c r="CR31"/>
      <c r="CS31"/>
      <c r="CT31"/>
      <c r="CU31"/>
      <c r="CV31"/>
      <c r="CW31"/>
      <c r="CX31"/>
      <c r="CY31"/>
      <c r="CZ31"/>
      <c r="DA31"/>
      <c r="DB31"/>
      <c r="DC31"/>
      <c r="DD31"/>
      <c r="DE31"/>
      <c r="DF31"/>
      <c r="DG31"/>
      <c r="DH31"/>
      <c r="DI31"/>
      <c r="DJ31"/>
      <c r="DK31"/>
      <c r="DL31"/>
      <c r="DM31"/>
      <c r="DN31"/>
      <c r="DO31"/>
      <c r="DP31"/>
      <c r="DQ31"/>
      <c r="DR31"/>
      <c r="DS31"/>
      <c r="DT31"/>
      <c r="DU31"/>
      <c r="DV31"/>
      <c r="DW31"/>
      <c r="DX31"/>
      <c r="DY31"/>
      <c r="DZ31"/>
      <c r="EA31"/>
      <c r="EB31"/>
      <c r="EC31"/>
      <c r="ED31"/>
      <c r="EE31"/>
      <c r="EF31"/>
      <c r="EG31"/>
      <c r="EH31"/>
      <c r="EI31"/>
      <c r="EJ31"/>
      <c r="EK31"/>
      <c r="EL31"/>
      <c r="EM31"/>
      <c r="EN31"/>
      <c r="EO31"/>
      <c r="EP31"/>
      <c r="EQ31"/>
      <c r="ER31"/>
      <c r="ES31"/>
      <c r="ET31"/>
      <c r="EU31"/>
      <c r="EV31"/>
      <c r="EW31"/>
      <c r="EX31"/>
      <c r="EY31"/>
      <c r="EZ31"/>
      <c r="FA31"/>
      <c r="FB31"/>
      <c r="FC31"/>
      <c r="FD31"/>
      <c r="FE31"/>
      <c r="FF31"/>
      <c r="FG31"/>
      <c r="FH31"/>
      <c r="FI31"/>
      <c r="FJ31"/>
      <c r="FK31"/>
      <c r="FL31"/>
      <c r="FM31"/>
      <c r="FN31"/>
      <c r="FO31"/>
      <c r="FP31"/>
      <c r="FQ31"/>
      <c r="FR31"/>
      <c r="FS31"/>
      <c r="FT31"/>
      <c r="FU31"/>
      <c r="FV31"/>
      <c r="FW31"/>
      <c r="FX31"/>
      <c r="FY31"/>
      <c r="FZ31"/>
      <c r="GA31"/>
      <c r="GB31"/>
      <c r="GC31"/>
      <c r="GD31"/>
      <c r="GE31"/>
      <c r="GF31"/>
      <c r="GG31"/>
      <c r="GH31"/>
      <c r="GI31"/>
      <c r="GJ31"/>
      <c r="GK31"/>
      <c r="GL31"/>
      <c r="GM31"/>
      <c r="GN31"/>
      <c r="GO31"/>
      <c r="GP31"/>
      <c r="GQ31"/>
      <c r="GR31"/>
      <c r="GS31"/>
      <c r="GT31"/>
      <c r="GU31"/>
      <c r="GV31"/>
      <c r="GW31"/>
      <c r="GX31"/>
      <c r="GY31"/>
      <c r="GZ31"/>
      <c r="HA31"/>
      <c r="HB31"/>
      <c r="HC31"/>
      <c r="HD31"/>
      <c r="HE31"/>
      <c r="HF31"/>
      <c r="HG31"/>
      <c r="HH31"/>
      <c r="HI31"/>
      <c r="HJ31"/>
      <c r="HK31"/>
      <c r="HL31"/>
      <c r="HM31"/>
      <c r="HN31"/>
      <c r="HO31"/>
      <c r="HP31"/>
      <c r="HQ31"/>
      <c r="HR31"/>
      <c r="HS31"/>
      <c r="HT31"/>
      <c r="HU31"/>
      <c r="HV31"/>
      <c r="HW31"/>
      <c r="HX31"/>
      <c r="HY31"/>
      <c r="HZ31"/>
      <c r="IA31"/>
      <c r="IB31"/>
      <c r="IC31"/>
      <c r="ID31"/>
      <c r="IE31"/>
      <c r="IF31"/>
      <c r="IG31"/>
      <c r="IH31"/>
      <c r="II31"/>
      <c r="IJ31"/>
      <c r="IK31"/>
      <c r="IL31"/>
      <c r="IM31"/>
      <c r="IN31"/>
      <c r="IO31"/>
      <c r="IP31"/>
      <c r="IQ31"/>
      <c r="IR31"/>
      <c r="IS31"/>
      <c r="IT31"/>
      <c r="IU31"/>
      <c r="IV31"/>
    </row>
    <row r="32" spans="1:256" s="3" customFormat="1" ht="15.75" x14ac:dyDescent="0.25">
      <c r="A32" s="6">
        <v>28</v>
      </c>
      <c r="B32" s="11">
        <v>423</v>
      </c>
      <c r="C32" s="4">
        <v>42878</v>
      </c>
      <c r="D32" s="12">
        <v>9.0277777777777776E-2</v>
      </c>
      <c r="E32" s="13">
        <v>42884</v>
      </c>
      <c r="F32" s="13">
        <v>42889</v>
      </c>
      <c r="G32" s="55" t="s">
        <v>90</v>
      </c>
      <c r="H32" s="15">
        <v>730277</v>
      </c>
      <c r="I32" s="4">
        <v>42895</v>
      </c>
      <c r="J32" s="10">
        <v>42894</v>
      </c>
      <c r="K32" s="1" t="s">
        <v>39</v>
      </c>
      <c r="L32" s="16" t="str">
        <f t="shared" si="0"/>
        <v>A tiempo</v>
      </c>
      <c r="M32"/>
      <c r="N32"/>
      <c r="O32"/>
      <c r="P32"/>
      <c r="Q32"/>
      <c r="R32"/>
      <c r="S32"/>
      <c r="T32"/>
      <c r="U32"/>
      <c r="V32"/>
      <c r="W32"/>
      <c r="X32"/>
      <c r="Y32"/>
      <c r="Z32"/>
      <c r="AA32"/>
      <c r="AB32"/>
      <c r="AC32"/>
      <c r="AD32"/>
      <c r="AE32"/>
      <c r="AF32"/>
      <c r="AG32"/>
      <c r="AH32"/>
      <c r="AI32"/>
      <c r="AJ32"/>
      <c r="AK32"/>
      <c r="AL32"/>
      <c r="AM32"/>
      <c r="AN32"/>
      <c r="AO32"/>
      <c r="AP32"/>
      <c r="AQ32"/>
      <c r="AR32"/>
      <c r="AS32"/>
      <c r="AT32"/>
      <c r="AU32"/>
      <c r="AV32"/>
      <c r="AW32"/>
      <c r="AX32"/>
      <c r="AY32"/>
      <c r="AZ32"/>
      <c r="BA32"/>
      <c r="BB32"/>
      <c r="BC32"/>
      <c r="BD32"/>
      <c r="BE32"/>
      <c r="BF32"/>
      <c r="BG32"/>
      <c r="BH32"/>
      <c r="BI32"/>
      <c r="BJ32"/>
      <c r="BK32"/>
      <c r="BL32"/>
      <c r="BM32"/>
      <c r="BN32"/>
      <c r="BO32"/>
      <c r="BP32"/>
      <c r="BQ32"/>
      <c r="BR32"/>
      <c r="BS32"/>
      <c r="BT32"/>
      <c r="BU32"/>
      <c r="BV32"/>
      <c r="BW32"/>
      <c r="BX32"/>
      <c r="BY32"/>
      <c r="BZ32"/>
      <c r="CA32"/>
      <c r="CB32"/>
      <c r="CC32"/>
      <c r="CD32"/>
      <c r="CE32"/>
      <c r="CF32"/>
      <c r="CG32"/>
      <c r="CH32"/>
      <c r="CI32"/>
      <c r="CJ32"/>
      <c r="CK32"/>
      <c r="CL32"/>
      <c r="CM32"/>
      <c r="CN32"/>
      <c r="CO32"/>
      <c r="CP32"/>
      <c r="CQ32"/>
      <c r="CR32"/>
      <c r="CS32"/>
      <c r="CT32"/>
      <c r="CU32"/>
      <c r="CV32"/>
      <c r="CW32"/>
      <c r="CX32"/>
      <c r="CY32"/>
      <c r="CZ32"/>
      <c r="DA32"/>
      <c r="DB32"/>
      <c r="DC32"/>
      <c r="DD32"/>
      <c r="DE32"/>
      <c r="DF32"/>
      <c r="DG32"/>
      <c r="DH32"/>
      <c r="DI32"/>
      <c r="DJ32"/>
      <c r="DK32"/>
      <c r="DL32"/>
      <c r="DM32"/>
      <c r="DN32"/>
      <c r="DO32"/>
      <c r="DP32"/>
      <c r="DQ32"/>
      <c r="DR32"/>
      <c r="DS32"/>
      <c r="DT32"/>
      <c r="DU32"/>
      <c r="DV32"/>
      <c r="DW32"/>
      <c r="DX32"/>
      <c r="DY32"/>
      <c r="DZ32"/>
      <c r="EA32"/>
      <c r="EB32"/>
      <c r="EC32"/>
      <c r="ED32"/>
      <c r="EE32"/>
      <c r="EF32"/>
      <c r="EG32"/>
      <c r="EH32"/>
      <c r="EI32"/>
      <c r="EJ32"/>
      <c r="EK32"/>
      <c r="EL32"/>
      <c r="EM32"/>
      <c r="EN32"/>
      <c r="EO32"/>
      <c r="EP32"/>
      <c r="EQ32"/>
      <c r="ER32"/>
      <c r="ES32"/>
      <c r="ET32"/>
      <c r="EU32"/>
      <c r="EV32"/>
      <c r="EW32"/>
      <c r="EX32"/>
      <c r="EY32"/>
      <c r="EZ32"/>
      <c r="FA32"/>
      <c r="FB32"/>
      <c r="FC32"/>
      <c r="FD32"/>
      <c r="FE32"/>
      <c r="FF32"/>
      <c r="FG32"/>
      <c r="FH32"/>
      <c r="FI32"/>
      <c r="FJ32"/>
      <c r="FK32"/>
      <c r="FL32"/>
      <c r="FM32"/>
      <c r="FN32"/>
      <c r="FO32"/>
      <c r="FP32"/>
      <c r="FQ32"/>
      <c r="FR32"/>
      <c r="FS32"/>
      <c r="FT32"/>
      <c r="FU32"/>
      <c r="FV32"/>
      <c r="FW32"/>
      <c r="FX32"/>
      <c r="FY32"/>
      <c r="FZ32"/>
      <c r="GA32"/>
      <c r="GB32"/>
      <c r="GC32"/>
      <c r="GD32"/>
      <c r="GE32"/>
      <c r="GF32"/>
      <c r="GG32"/>
      <c r="GH32"/>
      <c r="GI32"/>
      <c r="GJ32"/>
      <c r="GK32"/>
      <c r="GL32"/>
      <c r="GM32"/>
      <c r="GN32"/>
      <c r="GO32"/>
      <c r="GP32"/>
      <c r="GQ32"/>
      <c r="GR32"/>
      <c r="GS32"/>
      <c r="GT32"/>
      <c r="GU32"/>
      <c r="GV32"/>
      <c r="GW32"/>
      <c r="GX32"/>
      <c r="GY32"/>
      <c r="GZ32"/>
      <c r="HA32"/>
      <c r="HB32"/>
      <c r="HC32"/>
      <c r="HD32"/>
      <c r="HE32"/>
      <c r="HF32"/>
      <c r="HG32"/>
      <c r="HH32"/>
      <c r="HI32"/>
      <c r="HJ32"/>
      <c r="HK32"/>
      <c r="HL32"/>
      <c r="HM32"/>
      <c r="HN32"/>
      <c r="HO32"/>
      <c r="HP32"/>
      <c r="HQ32"/>
      <c r="HR32"/>
      <c r="HS32"/>
      <c r="HT32"/>
      <c r="HU32"/>
      <c r="HV32"/>
      <c r="HW32"/>
      <c r="HX32"/>
      <c r="HY32"/>
      <c r="HZ32"/>
      <c r="IA32"/>
      <c r="IB32"/>
      <c r="IC32"/>
      <c r="ID32"/>
      <c r="IE32"/>
      <c r="IF32"/>
      <c r="IG32"/>
      <c r="IH32"/>
      <c r="II32"/>
      <c r="IJ32"/>
      <c r="IK32"/>
      <c r="IL32"/>
      <c r="IM32"/>
      <c r="IN32"/>
      <c r="IO32"/>
      <c r="IP32"/>
      <c r="IQ32"/>
      <c r="IR32"/>
      <c r="IS32"/>
      <c r="IT32"/>
      <c r="IU32"/>
      <c r="IV32"/>
    </row>
    <row r="33" spans="1:256" s="3" customFormat="1" ht="15.75" x14ac:dyDescent="0.25">
      <c r="A33" s="6">
        <v>29</v>
      </c>
      <c r="B33" s="11">
        <v>424</v>
      </c>
      <c r="C33" s="4">
        <v>42878</v>
      </c>
      <c r="D33" s="12">
        <v>9.0277777777777776E-2</v>
      </c>
      <c r="E33" s="13">
        <v>42884</v>
      </c>
      <c r="F33" s="13">
        <v>42889</v>
      </c>
      <c r="G33" s="55" t="s">
        <v>91</v>
      </c>
      <c r="H33" s="15">
        <v>871572</v>
      </c>
      <c r="I33" s="4">
        <v>42895</v>
      </c>
      <c r="J33" s="10">
        <v>42894</v>
      </c>
      <c r="K33" s="1" t="s">
        <v>39</v>
      </c>
      <c r="L33" s="16" t="str">
        <f t="shared" si="0"/>
        <v>A tiempo</v>
      </c>
      <c r="M33"/>
      <c r="N33"/>
      <c r="O33"/>
      <c r="P33"/>
      <c r="Q33"/>
      <c r="R33"/>
      <c r="S33"/>
      <c r="T33"/>
      <c r="U33"/>
      <c r="V33"/>
      <c r="W33"/>
      <c r="X33"/>
      <c r="Y33"/>
      <c r="Z33"/>
      <c r="AA33"/>
      <c r="AB33"/>
      <c r="AC33"/>
      <c r="AD33"/>
      <c r="AE33"/>
      <c r="AF33"/>
      <c r="AG33"/>
      <c r="AH33"/>
      <c r="AI33"/>
      <c r="AJ33"/>
      <c r="AK33"/>
      <c r="AL33"/>
      <c r="AM33"/>
      <c r="AN33"/>
      <c r="AO33"/>
      <c r="AP33"/>
      <c r="AQ33"/>
      <c r="AR33"/>
      <c r="AS33"/>
      <c r="AT33"/>
      <c r="AU33"/>
      <c r="AV33"/>
      <c r="AW33"/>
      <c r="AX33"/>
      <c r="AY33"/>
      <c r="AZ33"/>
      <c r="BA33"/>
      <c r="BB33"/>
      <c r="BC33"/>
      <c r="BD33"/>
      <c r="BE33"/>
      <c r="BF33"/>
      <c r="BG33"/>
      <c r="BH33"/>
      <c r="BI33"/>
      <c r="BJ33"/>
      <c r="BK33"/>
      <c r="BL33"/>
      <c r="BM33"/>
      <c r="BN33"/>
      <c r="BO33"/>
      <c r="BP33"/>
      <c r="BQ33"/>
      <c r="BR33"/>
      <c r="BS33"/>
      <c r="BT33"/>
      <c r="BU33"/>
      <c r="BV33"/>
      <c r="BW33"/>
      <c r="BX33"/>
      <c r="BY33"/>
      <c r="BZ33"/>
      <c r="CA33"/>
      <c r="CB33"/>
      <c r="CC33"/>
      <c r="CD33"/>
      <c r="CE33"/>
      <c r="CF33"/>
      <c r="CG33"/>
      <c r="CH33"/>
      <c r="CI33"/>
      <c r="CJ33"/>
      <c r="CK33"/>
      <c r="CL33"/>
      <c r="CM33"/>
      <c r="CN33"/>
      <c r="CO33"/>
      <c r="CP33"/>
      <c r="CQ33"/>
      <c r="CR33"/>
      <c r="CS33"/>
      <c r="CT33"/>
      <c r="CU33"/>
      <c r="CV33"/>
      <c r="CW33"/>
      <c r="CX33"/>
      <c r="CY33"/>
      <c r="CZ33"/>
      <c r="DA33"/>
      <c r="DB33"/>
      <c r="DC33"/>
      <c r="DD33"/>
      <c r="DE33"/>
      <c r="DF33"/>
      <c r="DG33"/>
      <c r="DH33"/>
      <c r="DI33"/>
      <c r="DJ33"/>
      <c r="DK33"/>
      <c r="DL33"/>
      <c r="DM33"/>
      <c r="DN33"/>
      <c r="DO33"/>
      <c r="DP33"/>
      <c r="DQ33"/>
      <c r="DR33"/>
      <c r="DS33"/>
      <c r="DT33"/>
      <c r="DU33"/>
      <c r="DV33"/>
      <c r="DW33"/>
      <c r="DX33"/>
      <c r="DY33"/>
      <c r="DZ33"/>
      <c r="EA33"/>
      <c r="EB33"/>
      <c r="EC33"/>
      <c r="ED33"/>
      <c r="EE33"/>
      <c r="EF33"/>
      <c r="EG33"/>
      <c r="EH33"/>
      <c r="EI33"/>
      <c r="EJ33"/>
      <c r="EK33"/>
      <c r="EL33"/>
      <c r="EM33"/>
      <c r="EN33"/>
      <c r="EO33"/>
      <c r="EP33"/>
      <c r="EQ33"/>
      <c r="ER33"/>
      <c r="ES33"/>
      <c r="ET33"/>
      <c r="EU33"/>
      <c r="EV33"/>
      <c r="EW33"/>
      <c r="EX33"/>
      <c r="EY33"/>
      <c r="EZ33"/>
      <c r="FA33"/>
      <c r="FB33"/>
      <c r="FC33"/>
      <c r="FD33"/>
      <c r="FE33"/>
      <c r="FF33"/>
      <c r="FG33"/>
      <c r="FH33"/>
      <c r="FI33"/>
      <c r="FJ33"/>
      <c r="FK33"/>
      <c r="FL33"/>
      <c r="FM33"/>
      <c r="FN33"/>
      <c r="FO33"/>
      <c r="FP33"/>
      <c r="FQ33"/>
      <c r="FR33"/>
      <c r="FS33"/>
      <c r="FT33"/>
      <c r="FU33"/>
      <c r="FV33"/>
      <c r="FW33"/>
      <c r="FX33"/>
      <c r="FY33"/>
      <c r="FZ33"/>
      <c r="GA33"/>
      <c r="GB33"/>
      <c r="GC33"/>
      <c r="GD33"/>
      <c r="GE33"/>
      <c r="GF33"/>
      <c r="GG33"/>
      <c r="GH33"/>
      <c r="GI33"/>
      <c r="GJ33"/>
      <c r="GK33"/>
      <c r="GL33"/>
      <c r="GM33"/>
      <c r="GN33"/>
      <c r="GO33"/>
      <c r="GP33"/>
      <c r="GQ33"/>
      <c r="GR33"/>
      <c r="GS33"/>
      <c r="GT33"/>
      <c r="GU33"/>
      <c r="GV33"/>
      <c r="GW33"/>
      <c r="GX33"/>
      <c r="GY33"/>
      <c r="GZ33"/>
      <c r="HA33"/>
      <c r="HB33"/>
      <c r="HC33"/>
      <c r="HD33"/>
      <c r="HE33"/>
      <c r="HF33"/>
      <c r="HG33"/>
      <c r="HH33"/>
      <c r="HI33"/>
      <c r="HJ33"/>
      <c r="HK33"/>
      <c r="HL33"/>
      <c r="HM33"/>
      <c r="HN33"/>
      <c r="HO33"/>
      <c r="HP33"/>
      <c r="HQ33"/>
      <c r="HR33"/>
      <c r="HS33"/>
      <c r="HT33"/>
      <c r="HU33"/>
      <c r="HV33"/>
      <c r="HW33"/>
      <c r="HX33"/>
      <c r="HY33"/>
      <c r="HZ33"/>
      <c r="IA33"/>
      <c r="IB33"/>
      <c r="IC33"/>
      <c r="ID33"/>
      <c r="IE33"/>
      <c r="IF33"/>
      <c r="IG33"/>
      <c r="IH33"/>
      <c r="II33"/>
      <c r="IJ33"/>
      <c r="IK33"/>
      <c r="IL33"/>
      <c r="IM33"/>
      <c r="IN33"/>
      <c r="IO33"/>
      <c r="IP33"/>
      <c r="IQ33"/>
      <c r="IR33"/>
      <c r="IS33"/>
      <c r="IT33"/>
      <c r="IU33"/>
      <c r="IV33"/>
    </row>
    <row r="34" spans="1:256" s="3" customFormat="1" ht="15.75" x14ac:dyDescent="0.25">
      <c r="A34" s="6">
        <v>30</v>
      </c>
      <c r="B34" s="11">
        <v>425</v>
      </c>
      <c r="C34" s="4">
        <v>42878</v>
      </c>
      <c r="D34" s="12">
        <v>9.0277777777777776E-2</v>
      </c>
      <c r="E34" s="13">
        <v>42884</v>
      </c>
      <c r="F34" s="13">
        <v>42889</v>
      </c>
      <c r="G34" s="55" t="s">
        <v>92</v>
      </c>
      <c r="H34" s="15">
        <v>730277</v>
      </c>
      <c r="I34" s="4">
        <v>42895</v>
      </c>
      <c r="J34" s="10">
        <v>42894</v>
      </c>
      <c r="K34" s="1" t="s">
        <v>39</v>
      </c>
      <c r="L34" s="16" t="str">
        <f t="shared" si="0"/>
        <v>A tiempo</v>
      </c>
      <c r="M34"/>
      <c r="N34"/>
      <c r="O34"/>
      <c r="P34"/>
      <c r="Q34"/>
      <c r="R34"/>
      <c r="S34"/>
      <c r="T34"/>
      <c r="U34"/>
      <c r="V34"/>
      <c r="W34"/>
      <c r="X34"/>
      <c r="Y34"/>
      <c r="Z34"/>
      <c r="AA34"/>
      <c r="AB34"/>
      <c r="AC34"/>
      <c r="AD34"/>
      <c r="AE34"/>
      <c r="AF34"/>
      <c r="AG34"/>
      <c r="AH34"/>
      <c r="AI34"/>
      <c r="AJ34"/>
      <c r="AK34"/>
      <c r="AL34"/>
      <c r="AM34"/>
      <c r="AN34"/>
      <c r="AO34"/>
      <c r="AP34"/>
      <c r="AQ34"/>
      <c r="AR34"/>
      <c r="AS34"/>
      <c r="AT34"/>
      <c r="AU34"/>
      <c r="AV34"/>
      <c r="AW34"/>
      <c r="AX34"/>
      <c r="AY34"/>
      <c r="AZ34"/>
      <c r="BA34"/>
      <c r="BB34"/>
      <c r="BC34"/>
      <c r="BD34"/>
      <c r="BE34"/>
      <c r="BF34"/>
      <c r="BG34"/>
      <c r="BH34"/>
      <c r="BI34"/>
      <c r="BJ34"/>
      <c r="BK34"/>
      <c r="BL34"/>
      <c r="BM34"/>
      <c r="BN34"/>
      <c r="BO34"/>
      <c r="BP34"/>
      <c r="BQ34"/>
      <c r="BR34"/>
      <c r="BS34"/>
      <c r="BT34"/>
      <c r="BU34"/>
      <c r="BV34"/>
      <c r="BW34"/>
      <c r="BX34"/>
      <c r="BY34"/>
      <c r="BZ34"/>
      <c r="CA34"/>
      <c r="CB34"/>
      <c r="CC34"/>
      <c r="CD34"/>
      <c r="CE34"/>
      <c r="CF34"/>
      <c r="CG34"/>
      <c r="CH34"/>
      <c r="CI34"/>
      <c r="CJ34"/>
      <c r="CK34"/>
      <c r="CL34"/>
      <c r="CM34"/>
      <c r="CN34"/>
      <c r="CO34"/>
      <c r="CP34"/>
      <c r="CQ34"/>
      <c r="CR34"/>
      <c r="CS34"/>
      <c r="CT34"/>
      <c r="CU34"/>
      <c r="CV34"/>
      <c r="CW34"/>
      <c r="CX34"/>
      <c r="CY34"/>
      <c r="CZ34"/>
      <c r="DA34"/>
      <c r="DB34"/>
      <c r="DC34"/>
      <c r="DD34"/>
      <c r="DE34"/>
      <c r="DF34"/>
      <c r="DG34"/>
      <c r="DH34"/>
      <c r="DI34"/>
      <c r="DJ34"/>
      <c r="DK34"/>
      <c r="DL34"/>
      <c r="DM34"/>
      <c r="DN34"/>
      <c r="DO34"/>
      <c r="DP34"/>
      <c r="DQ34"/>
      <c r="DR34"/>
      <c r="DS34"/>
      <c r="DT34"/>
      <c r="DU34"/>
      <c r="DV34"/>
      <c r="DW34"/>
      <c r="DX34"/>
      <c r="DY34"/>
      <c r="DZ34"/>
      <c r="EA34"/>
      <c r="EB34"/>
      <c r="EC34"/>
      <c r="ED34"/>
      <c r="EE34"/>
      <c r="EF34"/>
      <c r="EG34"/>
      <c r="EH34"/>
      <c r="EI34"/>
      <c r="EJ34"/>
      <c r="EK34"/>
      <c r="EL34"/>
      <c r="EM34"/>
      <c r="EN34"/>
      <c r="EO34"/>
      <c r="EP34"/>
      <c r="EQ34"/>
      <c r="ER34"/>
      <c r="ES34"/>
      <c r="ET34"/>
      <c r="EU34"/>
      <c r="EV34"/>
      <c r="EW34"/>
      <c r="EX34"/>
      <c r="EY34"/>
      <c r="EZ34"/>
      <c r="FA34"/>
      <c r="FB34"/>
      <c r="FC34"/>
      <c r="FD34"/>
      <c r="FE34"/>
      <c r="FF34"/>
      <c r="FG34"/>
      <c r="FH34"/>
      <c r="FI34"/>
      <c r="FJ34"/>
      <c r="FK34"/>
      <c r="FL34"/>
      <c r="FM34"/>
      <c r="FN34"/>
      <c r="FO34"/>
      <c r="FP34"/>
      <c r="FQ34"/>
      <c r="FR34"/>
      <c r="FS34"/>
      <c r="FT34"/>
      <c r="FU34"/>
      <c r="FV34"/>
      <c r="FW34"/>
      <c r="FX34"/>
      <c r="FY34"/>
      <c r="FZ34"/>
      <c r="GA34"/>
      <c r="GB34"/>
      <c r="GC34"/>
      <c r="GD34"/>
      <c r="GE34"/>
      <c r="GF34"/>
      <c r="GG34"/>
      <c r="GH34"/>
      <c r="GI34"/>
      <c r="GJ34"/>
      <c r="GK34"/>
      <c r="GL34"/>
      <c r="GM34"/>
      <c r="GN34"/>
      <c r="GO34"/>
      <c r="GP34"/>
      <c r="GQ34"/>
      <c r="GR34"/>
      <c r="GS34"/>
      <c r="GT34"/>
      <c r="GU34"/>
      <c r="GV34"/>
      <c r="GW34"/>
      <c r="GX34"/>
      <c r="GY34"/>
      <c r="GZ34"/>
      <c r="HA34"/>
      <c r="HB34"/>
      <c r="HC34"/>
      <c r="HD34"/>
      <c r="HE34"/>
      <c r="HF34"/>
      <c r="HG34"/>
      <c r="HH34"/>
      <c r="HI34"/>
      <c r="HJ34"/>
      <c r="HK34"/>
      <c r="HL34"/>
      <c r="HM34"/>
      <c r="HN34"/>
      <c r="HO34"/>
      <c r="HP34"/>
      <c r="HQ34"/>
      <c r="HR34"/>
      <c r="HS34"/>
      <c r="HT34"/>
      <c r="HU34"/>
      <c r="HV34"/>
      <c r="HW34"/>
      <c r="HX34"/>
      <c r="HY34"/>
      <c r="HZ34"/>
      <c r="IA34"/>
      <c r="IB34"/>
      <c r="IC34"/>
      <c r="ID34"/>
      <c r="IE34"/>
      <c r="IF34"/>
      <c r="IG34"/>
      <c r="IH34"/>
      <c r="II34"/>
      <c r="IJ34"/>
      <c r="IK34"/>
      <c r="IL34"/>
      <c r="IM34"/>
      <c r="IN34"/>
      <c r="IO34"/>
      <c r="IP34"/>
      <c r="IQ34"/>
      <c r="IR34"/>
      <c r="IS34"/>
      <c r="IT34"/>
      <c r="IU34"/>
      <c r="IV34"/>
    </row>
    <row r="35" spans="1:256" s="3" customFormat="1" ht="15.75" x14ac:dyDescent="0.25">
      <c r="A35" s="6">
        <v>31</v>
      </c>
      <c r="B35" s="11">
        <v>426</v>
      </c>
      <c r="C35" s="4">
        <v>42878</v>
      </c>
      <c r="D35" s="12">
        <v>9.0277777777777776E-2</v>
      </c>
      <c r="E35" s="13">
        <v>42884</v>
      </c>
      <c r="F35" s="13">
        <v>42889</v>
      </c>
      <c r="G35" s="55" t="s">
        <v>93</v>
      </c>
      <c r="H35" s="15">
        <v>552583</v>
      </c>
      <c r="I35" s="4">
        <v>42895</v>
      </c>
      <c r="J35" s="10">
        <v>42894</v>
      </c>
      <c r="K35" s="1" t="s">
        <v>39</v>
      </c>
      <c r="L35" s="16" t="str">
        <f t="shared" si="0"/>
        <v>A tiempo</v>
      </c>
      <c r="M35"/>
      <c r="N35"/>
      <c r="O35"/>
      <c r="P35"/>
      <c r="Q35"/>
      <c r="R35"/>
      <c r="S35"/>
      <c r="T35"/>
      <c r="U35"/>
      <c r="V35"/>
      <c r="W35"/>
      <c r="X35"/>
      <c r="Y35"/>
      <c r="Z35"/>
      <c r="AA35"/>
      <c r="AB35"/>
      <c r="AC35"/>
      <c r="AD35"/>
      <c r="AE35"/>
      <c r="AF35"/>
      <c r="AG35"/>
      <c r="AH35"/>
      <c r="AI35"/>
      <c r="AJ35"/>
      <c r="AK35"/>
      <c r="AL35"/>
      <c r="AM35"/>
      <c r="AN35"/>
      <c r="AO35"/>
      <c r="AP35"/>
      <c r="AQ35"/>
      <c r="AR35"/>
      <c r="AS35"/>
      <c r="AT35"/>
      <c r="AU35"/>
      <c r="AV35"/>
      <c r="AW35"/>
      <c r="AX35"/>
      <c r="AY35"/>
      <c r="AZ35"/>
      <c r="BA35"/>
      <c r="BB35"/>
      <c r="BC35"/>
      <c r="BD35"/>
      <c r="BE35"/>
      <c r="BF35"/>
      <c r="BG35"/>
      <c r="BH35"/>
      <c r="BI35"/>
      <c r="BJ35"/>
      <c r="BK35"/>
      <c r="BL35"/>
      <c r="BM35"/>
      <c r="BN35"/>
      <c r="BO35"/>
      <c r="BP35"/>
      <c r="BQ35"/>
      <c r="BR35"/>
      <c r="BS35"/>
      <c r="BT35"/>
      <c r="BU35"/>
      <c r="BV35"/>
      <c r="BW35"/>
      <c r="BX35"/>
      <c r="BY35"/>
      <c r="BZ35"/>
      <c r="CA35"/>
      <c r="CB35"/>
      <c r="CC35"/>
      <c r="CD35"/>
      <c r="CE35"/>
      <c r="CF35"/>
      <c r="CG35"/>
      <c r="CH35"/>
      <c r="CI35"/>
      <c r="CJ35"/>
      <c r="CK35"/>
      <c r="CL35"/>
      <c r="CM35"/>
      <c r="CN35"/>
      <c r="CO35"/>
      <c r="CP35"/>
      <c r="CQ35"/>
      <c r="CR35"/>
      <c r="CS35"/>
      <c r="CT35"/>
      <c r="CU35"/>
      <c r="CV35"/>
      <c r="CW35"/>
      <c r="CX35"/>
      <c r="CY35"/>
      <c r="CZ35"/>
      <c r="DA35"/>
      <c r="DB35"/>
      <c r="DC35"/>
      <c r="DD35"/>
      <c r="DE35"/>
      <c r="DF35"/>
      <c r="DG35"/>
      <c r="DH35"/>
      <c r="DI35"/>
      <c r="DJ35"/>
      <c r="DK35"/>
      <c r="DL35"/>
      <c r="DM35"/>
      <c r="DN35"/>
      <c r="DO35"/>
      <c r="DP35"/>
      <c r="DQ35"/>
      <c r="DR35"/>
      <c r="DS35"/>
      <c r="DT35"/>
      <c r="DU35"/>
      <c r="DV35"/>
      <c r="DW35"/>
      <c r="DX35"/>
      <c r="DY35"/>
      <c r="DZ35"/>
      <c r="EA35"/>
      <c r="EB35"/>
      <c r="EC35"/>
      <c r="ED35"/>
      <c r="EE35"/>
      <c r="EF35"/>
      <c r="EG35"/>
      <c r="EH35"/>
      <c r="EI35"/>
      <c r="EJ35"/>
      <c r="EK35"/>
      <c r="EL35"/>
      <c r="EM35"/>
      <c r="EN35"/>
      <c r="EO35"/>
      <c r="EP35"/>
      <c r="EQ35"/>
      <c r="ER35"/>
      <c r="ES35"/>
      <c r="ET35"/>
      <c r="EU35"/>
      <c r="EV35"/>
      <c r="EW35"/>
      <c r="EX35"/>
      <c r="EY35"/>
      <c r="EZ35"/>
      <c r="FA35"/>
      <c r="FB35"/>
      <c r="FC35"/>
      <c r="FD35"/>
      <c r="FE35"/>
      <c r="FF35"/>
      <c r="FG35"/>
      <c r="FH35"/>
      <c r="FI35"/>
      <c r="FJ35"/>
      <c r="FK35"/>
      <c r="FL35"/>
      <c r="FM35"/>
      <c r="FN35"/>
      <c r="FO35"/>
      <c r="FP35"/>
      <c r="FQ35"/>
      <c r="FR35"/>
      <c r="FS35"/>
      <c r="FT35"/>
      <c r="FU35"/>
      <c r="FV35"/>
      <c r="FW35"/>
      <c r="FX35"/>
      <c r="FY35"/>
      <c r="FZ35"/>
      <c r="GA35"/>
      <c r="GB35"/>
      <c r="GC35"/>
      <c r="GD35"/>
      <c r="GE35"/>
      <c r="GF35"/>
      <c r="GG35"/>
      <c r="GH35"/>
      <c r="GI35"/>
      <c r="GJ35"/>
      <c r="GK35"/>
      <c r="GL35"/>
      <c r="GM35"/>
      <c r="GN35"/>
      <c r="GO35"/>
      <c r="GP35"/>
      <c r="GQ35"/>
      <c r="GR35"/>
      <c r="GS35"/>
      <c r="GT35"/>
      <c r="GU35"/>
      <c r="GV35"/>
      <c r="GW35"/>
      <c r="GX35"/>
      <c r="GY35"/>
      <c r="GZ35"/>
      <c r="HA35"/>
      <c r="HB35"/>
      <c r="HC35"/>
      <c r="HD35"/>
      <c r="HE35"/>
      <c r="HF35"/>
      <c r="HG35"/>
      <c r="HH35"/>
      <c r="HI35"/>
      <c r="HJ35"/>
      <c r="HK35"/>
      <c r="HL35"/>
      <c r="HM35"/>
      <c r="HN35"/>
      <c r="HO35"/>
      <c r="HP35"/>
      <c r="HQ35"/>
      <c r="HR35"/>
      <c r="HS35"/>
      <c r="HT35"/>
      <c r="HU35"/>
      <c r="HV35"/>
      <c r="HW35"/>
      <c r="HX35"/>
      <c r="HY35"/>
      <c r="HZ35"/>
      <c r="IA35"/>
      <c r="IB35"/>
      <c r="IC35"/>
      <c r="ID35"/>
      <c r="IE35"/>
      <c r="IF35"/>
      <c r="IG35"/>
      <c r="IH35"/>
      <c r="II35"/>
      <c r="IJ35"/>
      <c r="IK35"/>
      <c r="IL35"/>
      <c r="IM35"/>
      <c r="IN35"/>
      <c r="IO35"/>
      <c r="IP35"/>
      <c r="IQ35"/>
      <c r="IR35"/>
      <c r="IS35"/>
      <c r="IT35"/>
      <c r="IU35"/>
      <c r="IV35"/>
    </row>
    <row r="36" spans="1:256" s="3" customFormat="1" ht="15.75" x14ac:dyDescent="0.25">
      <c r="A36" s="6">
        <v>32</v>
      </c>
      <c r="B36" s="11">
        <v>427</v>
      </c>
      <c r="C36" s="4">
        <v>42878</v>
      </c>
      <c r="D36" s="12">
        <v>9.0277777777777776E-2</v>
      </c>
      <c r="E36" s="13">
        <v>42884</v>
      </c>
      <c r="F36" s="13">
        <v>42889</v>
      </c>
      <c r="G36" s="55" t="s">
        <v>94</v>
      </c>
      <c r="H36" s="15">
        <v>730277</v>
      </c>
      <c r="I36" s="4">
        <v>42895</v>
      </c>
      <c r="J36" s="10">
        <v>42894</v>
      </c>
      <c r="K36" s="1" t="s">
        <v>39</v>
      </c>
      <c r="L36" s="16" t="str">
        <f t="shared" si="0"/>
        <v>A tiempo</v>
      </c>
      <c r="M36"/>
      <c r="N36"/>
      <c r="O36"/>
      <c r="P36"/>
      <c r="Q36"/>
      <c r="R36"/>
      <c r="S36"/>
      <c r="T36"/>
      <c r="U36"/>
      <c r="V36"/>
      <c r="W36"/>
      <c r="X36"/>
      <c r="Y36"/>
      <c r="Z36"/>
      <c r="AA36"/>
      <c r="AB36"/>
      <c r="AC36"/>
      <c r="AD36"/>
      <c r="AE36"/>
      <c r="AF36"/>
      <c r="AG36"/>
      <c r="AH36"/>
      <c r="AI36"/>
      <c r="AJ36"/>
      <c r="AK36"/>
      <c r="AL36"/>
      <c r="AM36"/>
      <c r="AN36"/>
      <c r="AO36"/>
      <c r="AP36"/>
      <c r="AQ36"/>
      <c r="AR36"/>
      <c r="AS36"/>
      <c r="AT36"/>
      <c r="AU36"/>
      <c r="AV36"/>
      <c r="AW36"/>
      <c r="AX36"/>
      <c r="AY36"/>
      <c r="AZ36"/>
      <c r="BA36"/>
      <c r="BB36"/>
      <c r="BC36"/>
      <c r="BD36"/>
      <c r="BE36"/>
      <c r="BF36"/>
      <c r="BG36"/>
      <c r="BH36"/>
      <c r="BI36"/>
      <c r="BJ36"/>
      <c r="BK36"/>
      <c r="BL36"/>
      <c r="BM36"/>
      <c r="BN36"/>
      <c r="BO36"/>
      <c r="BP36"/>
      <c r="BQ36"/>
      <c r="BR36"/>
      <c r="BS36"/>
      <c r="BT36"/>
      <c r="BU36"/>
      <c r="BV36"/>
      <c r="BW36"/>
      <c r="BX36"/>
      <c r="BY36"/>
      <c r="BZ36"/>
      <c r="CA36"/>
      <c r="CB36"/>
      <c r="CC36"/>
      <c r="CD36"/>
      <c r="CE36"/>
      <c r="CF36"/>
      <c r="CG36"/>
      <c r="CH36"/>
      <c r="CI36"/>
      <c r="CJ36"/>
      <c r="CK36"/>
      <c r="CL36"/>
      <c r="CM36"/>
      <c r="CN36"/>
      <c r="CO36"/>
      <c r="CP36"/>
      <c r="CQ36"/>
      <c r="CR36"/>
      <c r="CS36"/>
      <c r="CT36"/>
      <c r="CU36"/>
      <c r="CV36"/>
      <c r="CW36"/>
      <c r="CX36"/>
      <c r="CY36"/>
      <c r="CZ36"/>
      <c r="DA36"/>
      <c r="DB36"/>
      <c r="DC36"/>
      <c r="DD36"/>
      <c r="DE36"/>
      <c r="DF36"/>
      <c r="DG36"/>
      <c r="DH36"/>
      <c r="DI36"/>
      <c r="DJ36"/>
      <c r="DK36"/>
      <c r="DL36"/>
      <c r="DM36"/>
      <c r="DN36"/>
      <c r="DO36"/>
      <c r="DP36"/>
      <c r="DQ36"/>
      <c r="DR36"/>
      <c r="DS36"/>
      <c r="DT36"/>
      <c r="DU36"/>
      <c r="DV36"/>
      <c r="DW36"/>
      <c r="DX36"/>
      <c r="DY36"/>
      <c r="DZ36"/>
      <c r="EA36"/>
      <c r="EB36"/>
      <c r="EC36"/>
      <c r="ED36"/>
      <c r="EE36"/>
      <c r="EF36"/>
      <c r="EG36"/>
      <c r="EH36"/>
      <c r="EI36"/>
      <c r="EJ36"/>
      <c r="EK36"/>
      <c r="EL36"/>
      <c r="EM36"/>
      <c r="EN36"/>
      <c r="EO36"/>
      <c r="EP36"/>
      <c r="EQ36"/>
      <c r="ER36"/>
      <c r="ES36"/>
      <c r="ET36"/>
      <c r="EU36"/>
      <c r="EV36"/>
      <c r="EW36"/>
      <c r="EX36"/>
      <c r="EY36"/>
      <c r="EZ36"/>
      <c r="FA36"/>
      <c r="FB36"/>
      <c r="FC36"/>
      <c r="FD36"/>
      <c r="FE36"/>
      <c r="FF36"/>
      <c r="FG36"/>
      <c r="FH36"/>
      <c r="FI36"/>
      <c r="FJ36"/>
      <c r="FK36"/>
      <c r="FL36"/>
      <c r="FM36"/>
      <c r="FN36"/>
      <c r="FO36"/>
      <c r="FP36"/>
      <c r="FQ36"/>
      <c r="FR36"/>
      <c r="FS36"/>
      <c r="FT36"/>
      <c r="FU36"/>
      <c r="FV36"/>
      <c r="FW36"/>
      <c r="FX36"/>
      <c r="FY36"/>
      <c r="FZ36"/>
      <c r="GA36"/>
      <c r="GB36"/>
      <c r="GC36"/>
      <c r="GD36"/>
      <c r="GE36"/>
      <c r="GF36"/>
      <c r="GG36"/>
      <c r="GH36"/>
      <c r="GI36"/>
      <c r="GJ36"/>
      <c r="GK36"/>
      <c r="GL36"/>
      <c r="GM36"/>
      <c r="GN36"/>
      <c r="GO36"/>
      <c r="GP36"/>
      <c r="GQ36"/>
      <c r="GR36"/>
      <c r="GS36"/>
      <c r="GT36"/>
      <c r="GU36"/>
      <c r="GV36"/>
      <c r="GW36"/>
      <c r="GX36"/>
      <c r="GY36"/>
      <c r="GZ36"/>
      <c r="HA36"/>
      <c r="HB36"/>
      <c r="HC36"/>
      <c r="HD36"/>
      <c r="HE36"/>
      <c r="HF36"/>
      <c r="HG36"/>
      <c r="HH36"/>
      <c r="HI36"/>
      <c r="HJ36"/>
      <c r="HK36"/>
      <c r="HL36"/>
      <c r="HM36"/>
      <c r="HN36"/>
      <c r="HO36"/>
      <c r="HP36"/>
      <c r="HQ36"/>
      <c r="HR36"/>
      <c r="HS36"/>
      <c r="HT36"/>
      <c r="HU36"/>
      <c r="HV36"/>
      <c r="HW36"/>
      <c r="HX36"/>
      <c r="HY36"/>
      <c r="HZ36"/>
      <c r="IA36"/>
      <c r="IB36"/>
      <c r="IC36"/>
      <c r="ID36"/>
      <c r="IE36"/>
      <c r="IF36"/>
      <c r="IG36"/>
      <c r="IH36"/>
      <c r="II36"/>
      <c r="IJ36"/>
      <c r="IK36"/>
      <c r="IL36"/>
      <c r="IM36"/>
      <c r="IN36"/>
      <c r="IO36"/>
      <c r="IP36"/>
      <c r="IQ36"/>
      <c r="IR36"/>
      <c r="IS36"/>
      <c r="IT36"/>
      <c r="IU36"/>
      <c r="IV36"/>
    </row>
    <row r="37" spans="1:256" s="3" customFormat="1" ht="15.75" x14ac:dyDescent="0.25">
      <c r="A37" s="6">
        <v>33</v>
      </c>
      <c r="B37" s="11">
        <v>428</v>
      </c>
      <c r="C37" s="4">
        <v>42878</v>
      </c>
      <c r="D37" s="12">
        <v>9.0277777777777776E-2</v>
      </c>
      <c r="E37" s="13">
        <v>42884</v>
      </c>
      <c r="F37" s="13">
        <v>42889</v>
      </c>
      <c r="G37" s="55" t="s">
        <v>95</v>
      </c>
      <c r="H37" s="15">
        <v>730277</v>
      </c>
      <c r="I37" s="4">
        <v>42895</v>
      </c>
      <c r="J37" s="10">
        <v>42894</v>
      </c>
      <c r="K37" s="1" t="s">
        <v>39</v>
      </c>
      <c r="L37" s="16" t="str">
        <f t="shared" si="0"/>
        <v>A tiempo</v>
      </c>
      <c r="M37"/>
      <c r="N37"/>
      <c r="O37"/>
      <c r="P37"/>
      <c r="Q37"/>
      <c r="R37"/>
      <c r="S37"/>
      <c r="T37"/>
      <c r="U37"/>
      <c r="V37"/>
      <c r="W37"/>
      <c r="X37"/>
      <c r="Y37"/>
      <c r="Z37"/>
      <c r="AA37"/>
      <c r="AB37"/>
      <c r="AC37"/>
      <c r="AD37"/>
      <c r="AE37"/>
      <c r="AF37"/>
      <c r="AG37"/>
      <c r="AH37"/>
      <c r="AI37"/>
      <c r="AJ37"/>
      <c r="AK37"/>
      <c r="AL37"/>
      <c r="AM37"/>
      <c r="AN37"/>
      <c r="AO37"/>
      <c r="AP37"/>
      <c r="AQ37"/>
      <c r="AR37"/>
      <c r="AS37"/>
      <c r="AT37"/>
      <c r="AU37"/>
      <c r="AV37"/>
      <c r="AW37"/>
      <c r="AX37"/>
      <c r="AY37"/>
      <c r="AZ37"/>
      <c r="BA37"/>
      <c r="BB37"/>
      <c r="BC37"/>
      <c r="BD37"/>
      <c r="BE37"/>
      <c r="BF37"/>
      <c r="BG37"/>
      <c r="BH37"/>
      <c r="BI37"/>
      <c r="BJ37"/>
      <c r="BK37"/>
      <c r="BL37"/>
      <c r="BM37"/>
      <c r="BN37"/>
      <c r="BO37"/>
      <c r="BP37"/>
      <c r="BQ37"/>
      <c r="BR37"/>
      <c r="BS37"/>
      <c r="BT37"/>
      <c r="BU37"/>
      <c r="BV37"/>
      <c r="BW37"/>
      <c r="BX37"/>
      <c r="BY37"/>
      <c r="BZ37"/>
      <c r="CA37"/>
      <c r="CB37"/>
      <c r="CC37"/>
      <c r="CD37"/>
      <c r="CE37"/>
      <c r="CF37"/>
      <c r="CG37"/>
      <c r="CH37"/>
      <c r="CI37"/>
      <c r="CJ37"/>
      <c r="CK37"/>
      <c r="CL37"/>
      <c r="CM37"/>
      <c r="CN37"/>
      <c r="CO37"/>
      <c r="CP37"/>
      <c r="CQ37"/>
      <c r="CR37"/>
      <c r="CS37"/>
      <c r="CT37"/>
      <c r="CU37"/>
      <c r="CV37"/>
      <c r="CW37"/>
      <c r="CX37"/>
      <c r="CY37"/>
      <c r="CZ37"/>
      <c r="DA37"/>
      <c r="DB37"/>
      <c r="DC37"/>
      <c r="DD37"/>
      <c r="DE37"/>
      <c r="DF37"/>
      <c r="DG37"/>
      <c r="DH37"/>
      <c r="DI37"/>
      <c r="DJ37"/>
      <c r="DK37"/>
      <c r="DL37"/>
      <c r="DM37"/>
      <c r="DN37"/>
      <c r="DO37"/>
      <c r="DP37"/>
      <c r="DQ37"/>
      <c r="DR37"/>
      <c r="DS37"/>
      <c r="DT37"/>
      <c r="DU37"/>
      <c r="DV37"/>
      <c r="DW37"/>
      <c r="DX37"/>
      <c r="DY37"/>
      <c r="DZ37"/>
      <c r="EA37"/>
      <c r="EB37"/>
      <c r="EC37"/>
      <c r="ED37"/>
      <c r="EE37"/>
      <c r="EF37"/>
      <c r="EG37"/>
      <c r="EH37"/>
      <c r="EI37"/>
      <c r="EJ37"/>
      <c r="EK37"/>
      <c r="EL37"/>
      <c r="EM37"/>
      <c r="EN37"/>
      <c r="EO37"/>
      <c r="EP37"/>
      <c r="EQ37"/>
      <c r="ER37"/>
      <c r="ES37"/>
      <c r="ET37"/>
      <c r="EU37"/>
      <c r="EV37"/>
      <c r="EW37"/>
      <c r="EX37"/>
      <c r="EY37"/>
      <c r="EZ37"/>
      <c r="FA37"/>
      <c r="FB37"/>
      <c r="FC37"/>
      <c r="FD37"/>
      <c r="FE37"/>
      <c r="FF37"/>
      <c r="FG37"/>
      <c r="FH37"/>
      <c r="FI37"/>
      <c r="FJ37"/>
      <c r="FK37"/>
      <c r="FL37"/>
      <c r="FM37"/>
      <c r="FN37"/>
      <c r="FO37"/>
      <c r="FP37"/>
      <c r="FQ37"/>
      <c r="FR37"/>
      <c r="FS37"/>
      <c r="FT37"/>
      <c r="FU37"/>
      <c r="FV37"/>
      <c r="FW37"/>
      <c r="FX37"/>
      <c r="FY37"/>
      <c r="FZ37"/>
      <c r="GA37"/>
      <c r="GB37"/>
      <c r="GC37"/>
      <c r="GD37"/>
      <c r="GE37"/>
      <c r="GF37"/>
      <c r="GG37"/>
      <c r="GH37"/>
      <c r="GI37"/>
      <c r="GJ37"/>
      <c r="GK37"/>
      <c r="GL37"/>
      <c r="GM37"/>
      <c r="GN37"/>
      <c r="GO37"/>
      <c r="GP37"/>
      <c r="GQ37"/>
      <c r="GR37"/>
      <c r="GS37"/>
      <c r="GT37"/>
      <c r="GU37"/>
      <c r="GV37"/>
      <c r="GW37"/>
      <c r="GX37"/>
      <c r="GY37"/>
      <c r="GZ37"/>
      <c r="HA37"/>
      <c r="HB37"/>
      <c r="HC37"/>
      <c r="HD37"/>
      <c r="HE37"/>
      <c r="HF37"/>
      <c r="HG37"/>
      <c r="HH37"/>
      <c r="HI37"/>
      <c r="HJ37"/>
      <c r="HK37"/>
      <c r="HL37"/>
      <c r="HM37"/>
      <c r="HN37"/>
      <c r="HO37"/>
      <c r="HP37"/>
      <c r="HQ37"/>
      <c r="HR37"/>
      <c r="HS37"/>
      <c r="HT37"/>
      <c r="HU37"/>
      <c r="HV37"/>
      <c r="HW37"/>
      <c r="HX37"/>
      <c r="HY37"/>
      <c r="HZ37"/>
      <c r="IA37"/>
      <c r="IB37"/>
      <c r="IC37"/>
      <c r="ID37"/>
      <c r="IE37"/>
      <c r="IF37"/>
      <c r="IG37"/>
      <c r="IH37"/>
      <c r="II37"/>
      <c r="IJ37"/>
      <c r="IK37"/>
      <c r="IL37"/>
      <c r="IM37"/>
      <c r="IN37"/>
      <c r="IO37"/>
      <c r="IP37"/>
      <c r="IQ37"/>
      <c r="IR37"/>
      <c r="IS37"/>
      <c r="IT37"/>
      <c r="IU37"/>
      <c r="IV37"/>
    </row>
    <row r="38" spans="1:256" s="3" customFormat="1" ht="15.75" x14ac:dyDescent="0.25">
      <c r="A38" s="6">
        <v>34</v>
      </c>
      <c r="B38" s="11">
        <v>429</v>
      </c>
      <c r="C38" s="4">
        <v>42878</v>
      </c>
      <c r="D38" s="12">
        <v>9.0277777777777776E-2</v>
      </c>
      <c r="E38" s="13">
        <v>42884</v>
      </c>
      <c r="F38" s="13">
        <v>42889</v>
      </c>
      <c r="G38" s="55" t="s">
        <v>96</v>
      </c>
      <c r="H38" s="15">
        <v>730277</v>
      </c>
      <c r="I38" s="4">
        <v>42895</v>
      </c>
      <c r="J38" s="10">
        <v>42894</v>
      </c>
      <c r="K38" s="1" t="s">
        <v>39</v>
      </c>
      <c r="L38" s="16" t="str">
        <f t="shared" si="0"/>
        <v>A tiempo</v>
      </c>
      <c r="M38"/>
      <c r="N38"/>
      <c r="O38"/>
      <c r="P38"/>
      <c r="Q38"/>
      <c r="R38"/>
      <c r="S38"/>
      <c r="T38"/>
      <c r="U38"/>
      <c r="V38"/>
      <c r="W38"/>
      <c r="X38"/>
      <c r="Y38"/>
      <c r="Z38"/>
      <c r="AA38"/>
      <c r="AB38"/>
      <c r="AC38"/>
      <c r="AD38"/>
      <c r="AE38"/>
      <c r="AF38"/>
      <c r="AG38"/>
      <c r="AH38"/>
      <c r="AI38"/>
      <c r="AJ38"/>
      <c r="AK38"/>
      <c r="AL38"/>
      <c r="AM38"/>
      <c r="AN38"/>
      <c r="AO38"/>
      <c r="AP38"/>
      <c r="AQ38"/>
      <c r="AR38"/>
      <c r="AS38"/>
      <c r="AT38"/>
      <c r="AU38"/>
      <c r="AV38"/>
      <c r="AW38"/>
      <c r="AX38"/>
      <c r="AY38"/>
      <c r="AZ38"/>
      <c r="BA38"/>
      <c r="BB38"/>
      <c r="BC38"/>
      <c r="BD38"/>
      <c r="BE38"/>
      <c r="BF38"/>
      <c r="BG38"/>
      <c r="BH38"/>
      <c r="BI38"/>
      <c r="BJ38"/>
      <c r="BK38"/>
      <c r="BL38"/>
      <c r="BM38"/>
      <c r="BN38"/>
      <c r="BO38"/>
      <c r="BP38"/>
      <c r="BQ38"/>
      <c r="BR38"/>
      <c r="BS38"/>
      <c r="BT38"/>
      <c r="BU38"/>
      <c r="BV38"/>
      <c r="BW38"/>
      <c r="BX38"/>
      <c r="BY38"/>
      <c r="BZ38"/>
      <c r="CA38"/>
      <c r="CB38"/>
      <c r="CC38"/>
      <c r="CD38"/>
      <c r="CE38"/>
      <c r="CF38"/>
      <c r="CG38"/>
      <c r="CH38"/>
      <c r="CI38"/>
      <c r="CJ38"/>
      <c r="CK38"/>
      <c r="CL38"/>
      <c r="CM38"/>
      <c r="CN38"/>
      <c r="CO38"/>
      <c r="CP38"/>
      <c r="CQ38"/>
      <c r="CR38"/>
      <c r="CS38"/>
      <c r="CT38"/>
      <c r="CU38"/>
      <c r="CV38"/>
      <c r="CW38"/>
      <c r="CX38"/>
      <c r="CY38"/>
      <c r="CZ38"/>
      <c r="DA38"/>
      <c r="DB38"/>
      <c r="DC38"/>
      <c r="DD38"/>
      <c r="DE38"/>
      <c r="DF38"/>
      <c r="DG38"/>
      <c r="DH38"/>
      <c r="DI38"/>
      <c r="DJ38"/>
      <c r="DK38"/>
      <c r="DL38"/>
      <c r="DM38"/>
      <c r="DN38"/>
      <c r="DO38"/>
      <c r="DP38"/>
      <c r="DQ38"/>
      <c r="DR38"/>
      <c r="DS38"/>
      <c r="DT38"/>
      <c r="DU38"/>
      <c r="DV38"/>
      <c r="DW38"/>
      <c r="DX38"/>
      <c r="DY38"/>
      <c r="DZ38"/>
      <c r="EA38"/>
      <c r="EB38"/>
      <c r="EC38"/>
      <c r="ED38"/>
      <c r="EE38"/>
      <c r="EF38"/>
      <c r="EG38"/>
      <c r="EH38"/>
      <c r="EI38"/>
      <c r="EJ38"/>
      <c r="EK38"/>
      <c r="EL38"/>
      <c r="EM38"/>
      <c r="EN38"/>
      <c r="EO38"/>
      <c r="EP38"/>
      <c r="EQ38"/>
      <c r="ER38"/>
      <c r="ES38"/>
      <c r="ET38"/>
      <c r="EU38"/>
      <c r="EV38"/>
      <c r="EW38"/>
      <c r="EX38"/>
      <c r="EY38"/>
      <c r="EZ38"/>
      <c r="FA38"/>
      <c r="FB38"/>
      <c r="FC38"/>
      <c r="FD38"/>
      <c r="FE38"/>
      <c r="FF38"/>
      <c r="FG38"/>
      <c r="FH38"/>
      <c r="FI38"/>
      <c r="FJ38"/>
      <c r="FK38"/>
      <c r="FL38"/>
      <c r="FM38"/>
      <c r="FN38"/>
      <c r="FO38"/>
      <c r="FP38"/>
      <c r="FQ38"/>
      <c r="FR38"/>
      <c r="FS38"/>
      <c r="FT38"/>
      <c r="FU38"/>
      <c r="FV38"/>
      <c r="FW38"/>
      <c r="FX38"/>
      <c r="FY38"/>
      <c r="FZ38"/>
      <c r="GA38"/>
      <c r="GB38"/>
      <c r="GC38"/>
      <c r="GD38"/>
      <c r="GE38"/>
      <c r="GF38"/>
      <c r="GG38"/>
      <c r="GH38"/>
      <c r="GI38"/>
      <c r="GJ38"/>
      <c r="GK38"/>
      <c r="GL38"/>
      <c r="GM38"/>
      <c r="GN38"/>
      <c r="GO38"/>
      <c r="GP38"/>
      <c r="GQ38"/>
      <c r="GR38"/>
      <c r="GS38"/>
      <c r="GT38"/>
      <c r="GU38"/>
      <c r="GV38"/>
      <c r="GW38"/>
      <c r="GX38"/>
      <c r="GY38"/>
      <c r="GZ38"/>
      <c r="HA38"/>
      <c r="HB38"/>
      <c r="HC38"/>
      <c r="HD38"/>
      <c r="HE38"/>
      <c r="HF38"/>
      <c r="HG38"/>
      <c r="HH38"/>
      <c r="HI38"/>
      <c r="HJ38"/>
      <c r="HK38"/>
      <c r="HL38"/>
      <c r="HM38"/>
      <c r="HN38"/>
      <c r="HO38"/>
      <c r="HP38"/>
      <c r="HQ38"/>
      <c r="HR38"/>
      <c r="HS38"/>
      <c r="HT38"/>
      <c r="HU38"/>
      <c r="HV38"/>
      <c r="HW38"/>
      <c r="HX38"/>
      <c r="HY38"/>
      <c r="HZ38"/>
      <c r="IA38"/>
      <c r="IB38"/>
      <c r="IC38"/>
      <c r="ID38"/>
      <c r="IE38"/>
      <c r="IF38"/>
      <c r="IG38"/>
      <c r="IH38"/>
      <c r="II38"/>
      <c r="IJ38"/>
      <c r="IK38"/>
      <c r="IL38"/>
      <c r="IM38"/>
      <c r="IN38"/>
      <c r="IO38"/>
      <c r="IP38"/>
      <c r="IQ38"/>
      <c r="IR38"/>
      <c r="IS38"/>
      <c r="IT38"/>
      <c r="IU38"/>
      <c r="IV38"/>
    </row>
    <row r="39" spans="1:256" s="3" customFormat="1" ht="15.75" x14ac:dyDescent="0.25">
      <c r="A39" s="6">
        <v>35</v>
      </c>
      <c r="B39" s="11">
        <v>430</v>
      </c>
      <c r="C39" s="4">
        <v>42878</v>
      </c>
      <c r="D39" s="12">
        <v>9.0277777777777776E-2</v>
      </c>
      <c r="E39" s="13">
        <v>42884</v>
      </c>
      <c r="F39" s="13">
        <v>42889</v>
      </c>
      <c r="G39" s="55" t="s">
        <v>97</v>
      </c>
      <c r="H39" s="15">
        <v>730277</v>
      </c>
      <c r="I39" s="4">
        <v>42895</v>
      </c>
      <c r="J39" s="10">
        <v>42894</v>
      </c>
      <c r="K39" s="1" t="s">
        <v>39</v>
      </c>
      <c r="L39" s="16" t="str">
        <f t="shared" si="0"/>
        <v>A tiempo</v>
      </c>
      <c r="M39"/>
      <c r="N39"/>
      <c r="O39"/>
      <c r="P39"/>
      <c r="Q39"/>
      <c r="R39"/>
      <c r="S39"/>
      <c r="T39"/>
      <c r="U39"/>
      <c r="V39"/>
      <c r="W39"/>
      <c r="X39"/>
      <c r="Y39"/>
      <c r="Z39"/>
      <c r="AA39"/>
      <c r="AB39"/>
      <c r="AC39"/>
      <c r="AD39"/>
      <c r="AE39"/>
      <c r="AF39"/>
      <c r="AG39"/>
      <c r="AH39"/>
      <c r="AI39"/>
      <c r="AJ39"/>
      <c r="AK39"/>
      <c r="AL39"/>
      <c r="AM39"/>
      <c r="AN39"/>
      <c r="AO39"/>
      <c r="AP39"/>
      <c r="AQ39"/>
      <c r="AR39"/>
      <c r="AS39"/>
      <c r="AT39"/>
      <c r="AU39"/>
      <c r="AV39"/>
      <c r="AW39"/>
      <c r="AX39"/>
      <c r="AY39"/>
      <c r="AZ39"/>
      <c r="BA39"/>
      <c r="BB39"/>
      <c r="BC39"/>
      <c r="BD39"/>
      <c r="BE39"/>
      <c r="BF39"/>
      <c r="BG39"/>
      <c r="BH39"/>
      <c r="BI39"/>
      <c r="BJ39"/>
      <c r="BK39"/>
      <c r="BL39"/>
      <c r="BM39"/>
      <c r="BN39"/>
      <c r="BO39"/>
      <c r="BP39"/>
      <c r="BQ39"/>
      <c r="BR39"/>
      <c r="BS39"/>
      <c r="BT39"/>
      <c r="BU39"/>
      <c r="BV39"/>
      <c r="BW39"/>
      <c r="BX39"/>
      <c r="BY39"/>
      <c r="BZ39"/>
      <c r="CA39"/>
      <c r="CB39"/>
      <c r="CC39"/>
      <c r="CD39"/>
      <c r="CE39"/>
      <c r="CF39"/>
      <c r="CG39"/>
      <c r="CH39"/>
      <c r="CI39"/>
      <c r="CJ39"/>
      <c r="CK39"/>
      <c r="CL39"/>
      <c r="CM39"/>
      <c r="CN39"/>
      <c r="CO39"/>
      <c r="CP39"/>
      <c r="CQ39"/>
      <c r="CR39"/>
      <c r="CS39"/>
      <c r="CT39"/>
      <c r="CU39"/>
      <c r="CV39"/>
      <c r="CW39"/>
      <c r="CX39"/>
      <c r="CY39"/>
      <c r="CZ39"/>
      <c r="DA39"/>
      <c r="DB39"/>
      <c r="DC39"/>
      <c r="DD39"/>
      <c r="DE39"/>
      <c r="DF39"/>
      <c r="DG39"/>
      <c r="DH39"/>
      <c r="DI39"/>
      <c r="DJ39"/>
      <c r="DK39"/>
      <c r="DL39"/>
      <c r="DM39"/>
      <c r="DN39"/>
      <c r="DO39"/>
      <c r="DP39"/>
      <c r="DQ39"/>
      <c r="DR39"/>
      <c r="DS39"/>
      <c r="DT39"/>
      <c r="DU39"/>
      <c r="DV39"/>
      <c r="DW39"/>
      <c r="DX39"/>
      <c r="DY39"/>
      <c r="DZ39"/>
      <c r="EA39"/>
      <c r="EB39"/>
      <c r="EC39"/>
      <c r="ED39"/>
      <c r="EE39"/>
      <c r="EF39"/>
      <c r="EG39"/>
      <c r="EH39"/>
      <c r="EI39"/>
      <c r="EJ39"/>
      <c r="EK39"/>
      <c r="EL39"/>
      <c r="EM39"/>
      <c r="EN39"/>
      <c r="EO39"/>
      <c r="EP39"/>
      <c r="EQ39"/>
      <c r="ER39"/>
      <c r="ES39"/>
      <c r="ET39"/>
      <c r="EU39"/>
      <c r="EV39"/>
      <c r="EW39"/>
      <c r="EX39"/>
      <c r="EY39"/>
      <c r="EZ39"/>
      <c r="FA39"/>
      <c r="FB39"/>
      <c r="FC39"/>
      <c r="FD39"/>
      <c r="FE39"/>
      <c r="FF39"/>
      <c r="FG39"/>
      <c r="FH39"/>
      <c r="FI39"/>
      <c r="FJ39"/>
      <c r="FK39"/>
      <c r="FL39"/>
      <c r="FM39"/>
      <c r="FN39"/>
      <c r="FO39"/>
      <c r="FP39"/>
      <c r="FQ39"/>
      <c r="FR39"/>
      <c r="FS39"/>
      <c r="FT39"/>
      <c r="FU39"/>
      <c r="FV39"/>
      <c r="FW39"/>
      <c r="FX39"/>
      <c r="FY39"/>
      <c r="FZ39"/>
      <c r="GA39"/>
      <c r="GB39"/>
      <c r="GC39"/>
      <c r="GD39"/>
      <c r="GE39"/>
      <c r="GF39"/>
      <c r="GG39"/>
      <c r="GH39"/>
      <c r="GI39"/>
      <c r="GJ39"/>
      <c r="GK39"/>
      <c r="GL39"/>
      <c r="GM39"/>
      <c r="GN39"/>
      <c r="GO39"/>
      <c r="GP39"/>
      <c r="GQ39"/>
      <c r="GR39"/>
      <c r="GS39"/>
      <c r="GT39"/>
      <c r="GU39"/>
      <c r="GV39"/>
      <c r="GW39"/>
      <c r="GX39"/>
      <c r="GY39"/>
      <c r="GZ39"/>
      <c r="HA39"/>
      <c r="HB39"/>
      <c r="HC39"/>
      <c r="HD39"/>
      <c r="HE39"/>
      <c r="HF39"/>
      <c r="HG39"/>
      <c r="HH39"/>
      <c r="HI39"/>
      <c r="HJ39"/>
      <c r="HK39"/>
      <c r="HL39"/>
      <c r="HM39"/>
      <c r="HN39"/>
      <c r="HO39"/>
      <c r="HP39"/>
      <c r="HQ39"/>
      <c r="HR39"/>
      <c r="HS39"/>
      <c r="HT39"/>
      <c r="HU39"/>
      <c r="HV39"/>
      <c r="HW39"/>
      <c r="HX39"/>
      <c r="HY39"/>
      <c r="HZ39"/>
      <c r="IA39"/>
      <c r="IB39"/>
      <c r="IC39"/>
      <c r="ID39"/>
      <c r="IE39"/>
      <c r="IF39"/>
      <c r="IG39"/>
      <c r="IH39"/>
      <c r="II39"/>
      <c r="IJ39"/>
      <c r="IK39"/>
      <c r="IL39"/>
      <c r="IM39"/>
      <c r="IN39"/>
      <c r="IO39"/>
      <c r="IP39"/>
      <c r="IQ39"/>
      <c r="IR39"/>
      <c r="IS39"/>
      <c r="IT39"/>
      <c r="IU39"/>
      <c r="IV39"/>
    </row>
    <row r="40" spans="1:256" s="3" customFormat="1" ht="15.75" x14ac:dyDescent="0.25">
      <c r="A40" s="6">
        <v>36</v>
      </c>
      <c r="B40" s="11">
        <v>432</v>
      </c>
      <c r="C40" s="4">
        <v>42878</v>
      </c>
      <c r="D40" s="12">
        <v>0.10833333333333334</v>
      </c>
      <c r="E40" s="4">
        <v>42879</v>
      </c>
      <c r="F40" s="13">
        <v>42888</v>
      </c>
      <c r="G40" s="55" t="s">
        <v>98</v>
      </c>
      <c r="H40" s="15">
        <v>1269344</v>
      </c>
      <c r="I40" s="4">
        <v>42895</v>
      </c>
      <c r="J40" s="10">
        <v>42892</v>
      </c>
      <c r="K40" s="1" t="s">
        <v>39</v>
      </c>
      <c r="L40" s="16" t="str">
        <f t="shared" si="0"/>
        <v>A tiempo</v>
      </c>
      <c r="M40"/>
      <c r="N40"/>
      <c r="O40"/>
      <c r="P40"/>
      <c r="Q40"/>
      <c r="R40"/>
      <c r="S40"/>
      <c r="T40"/>
      <c r="U40"/>
      <c r="V40"/>
      <c r="W40"/>
      <c r="X40"/>
      <c r="Y40"/>
      <c r="Z40"/>
      <c r="AA40"/>
      <c r="AB40"/>
      <c r="AC40"/>
      <c r="AD40"/>
      <c r="AE40"/>
      <c r="AF40"/>
      <c r="AG40"/>
      <c r="AH40"/>
      <c r="AI40"/>
      <c r="AJ40"/>
      <c r="AK40"/>
      <c r="AL40"/>
      <c r="AM40"/>
      <c r="AN40"/>
      <c r="AO40"/>
      <c r="AP40"/>
      <c r="AQ40"/>
      <c r="AR40"/>
      <c r="AS40"/>
      <c r="AT40"/>
      <c r="AU40"/>
      <c r="AV40"/>
      <c r="AW40"/>
      <c r="AX40"/>
      <c r="AY40"/>
      <c r="AZ40"/>
      <c r="BA40"/>
      <c r="BB40"/>
      <c r="BC40"/>
      <c r="BD40"/>
      <c r="BE40"/>
      <c r="BF40"/>
      <c r="BG40"/>
      <c r="BH40"/>
      <c r="BI40"/>
      <c r="BJ40"/>
      <c r="BK40"/>
      <c r="BL40"/>
      <c r="BM40"/>
      <c r="BN40"/>
      <c r="BO40"/>
      <c r="BP40"/>
      <c r="BQ40"/>
      <c r="BR40"/>
      <c r="BS40"/>
      <c r="BT40"/>
      <c r="BU40"/>
      <c r="BV40"/>
      <c r="BW40"/>
      <c r="BX40"/>
      <c r="BY40"/>
      <c r="BZ40"/>
      <c r="CA40"/>
      <c r="CB40"/>
      <c r="CC40"/>
      <c r="CD40"/>
      <c r="CE40"/>
      <c r="CF40"/>
      <c r="CG40"/>
      <c r="CH40"/>
      <c r="CI40"/>
      <c r="CJ40"/>
      <c r="CK40"/>
      <c r="CL40"/>
      <c r="CM40"/>
      <c r="CN40"/>
      <c r="CO40"/>
      <c r="CP40"/>
      <c r="CQ40"/>
      <c r="CR40"/>
      <c r="CS40"/>
      <c r="CT40"/>
      <c r="CU40"/>
      <c r="CV40"/>
      <c r="CW40"/>
      <c r="CX40"/>
      <c r="CY40"/>
      <c r="CZ40"/>
      <c r="DA40"/>
      <c r="DB40"/>
      <c r="DC40"/>
      <c r="DD40"/>
      <c r="DE40"/>
      <c r="DF40"/>
      <c r="DG40"/>
      <c r="DH40"/>
      <c r="DI40"/>
      <c r="DJ40"/>
      <c r="DK40"/>
      <c r="DL40"/>
      <c r="DM40"/>
      <c r="DN40"/>
      <c r="DO40"/>
      <c r="DP40"/>
      <c r="DQ40"/>
      <c r="DR40"/>
      <c r="DS40"/>
      <c r="DT40"/>
      <c r="DU40"/>
      <c r="DV40"/>
      <c r="DW40"/>
      <c r="DX40"/>
      <c r="DY40"/>
      <c r="DZ40"/>
      <c r="EA40"/>
      <c r="EB40"/>
      <c r="EC40"/>
      <c r="ED40"/>
      <c r="EE40"/>
      <c r="EF40"/>
      <c r="EG40"/>
      <c r="EH40"/>
      <c r="EI40"/>
      <c r="EJ40"/>
      <c r="EK40"/>
      <c r="EL40"/>
      <c r="EM40"/>
      <c r="EN40"/>
      <c r="EO40"/>
      <c r="EP40"/>
      <c r="EQ40"/>
      <c r="ER40"/>
      <c r="ES40"/>
      <c r="ET40"/>
      <c r="EU40"/>
      <c r="EV40"/>
      <c r="EW40"/>
      <c r="EX40"/>
      <c r="EY40"/>
      <c r="EZ40"/>
      <c r="FA40"/>
      <c r="FB40"/>
      <c r="FC40"/>
      <c r="FD40"/>
      <c r="FE40"/>
      <c r="FF40"/>
      <c r="FG40"/>
      <c r="FH40"/>
      <c r="FI40"/>
      <c r="FJ40"/>
      <c r="FK40"/>
      <c r="FL40"/>
      <c r="FM40"/>
      <c r="FN40"/>
      <c r="FO40"/>
      <c r="FP40"/>
      <c r="FQ40"/>
      <c r="FR40"/>
      <c r="FS40"/>
      <c r="FT40"/>
      <c r="FU40"/>
      <c r="FV40"/>
      <c r="FW40"/>
      <c r="FX40"/>
      <c r="FY40"/>
      <c r="FZ40"/>
      <c r="GA40"/>
      <c r="GB40"/>
      <c r="GC40"/>
      <c r="GD40"/>
      <c r="GE40"/>
      <c r="GF40"/>
      <c r="GG40"/>
      <c r="GH40"/>
      <c r="GI40"/>
      <c r="GJ40"/>
      <c r="GK40"/>
      <c r="GL40"/>
      <c r="GM40"/>
      <c r="GN40"/>
      <c r="GO40"/>
      <c r="GP40"/>
      <c r="GQ40"/>
      <c r="GR40"/>
      <c r="GS40"/>
      <c r="GT40"/>
      <c r="GU40"/>
      <c r="GV40"/>
      <c r="GW40"/>
      <c r="GX40"/>
      <c r="GY40"/>
      <c r="GZ40"/>
      <c r="HA40"/>
      <c r="HB40"/>
      <c r="HC40"/>
      <c r="HD40"/>
      <c r="HE40"/>
      <c r="HF40"/>
      <c r="HG40"/>
      <c r="HH40"/>
      <c r="HI40"/>
      <c r="HJ40"/>
      <c r="HK40"/>
      <c r="HL40"/>
      <c r="HM40"/>
      <c r="HN40"/>
      <c r="HO40"/>
      <c r="HP40"/>
      <c r="HQ40"/>
      <c r="HR40"/>
      <c r="HS40"/>
      <c r="HT40"/>
      <c r="HU40"/>
      <c r="HV40"/>
      <c r="HW40"/>
      <c r="HX40"/>
      <c r="HY40"/>
      <c r="HZ40"/>
      <c r="IA40"/>
      <c r="IB40"/>
      <c r="IC40"/>
      <c r="ID40"/>
      <c r="IE40"/>
      <c r="IF40"/>
      <c r="IG40"/>
      <c r="IH40"/>
      <c r="II40"/>
      <c r="IJ40"/>
      <c r="IK40"/>
      <c r="IL40"/>
      <c r="IM40"/>
      <c r="IN40"/>
      <c r="IO40"/>
      <c r="IP40"/>
      <c r="IQ40"/>
      <c r="IR40"/>
      <c r="IS40"/>
      <c r="IT40"/>
      <c r="IU40"/>
      <c r="IV40"/>
    </row>
    <row r="41" spans="1:256" s="3" customFormat="1" ht="15.75" x14ac:dyDescent="0.25">
      <c r="A41" s="6">
        <v>37</v>
      </c>
      <c r="B41" s="11">
        <v>436</v>
      </c>
      <c r="C41" s="4">
        <v>42878</v>
      </c>
      <c r="D41" s="12">
        <v>9.0277777777777776E-2</v>
      </c>
      <c r="E41" s="13">
        <v>42884</v>
      </c>
      <c r="F41" s="13">
        <v>42889</v>
      </c>
      <c r="G41" s="55" t="s">
        <v>99</v>
      </c>
      <c r="H41" s="15">
        <v>1141732</v>
      </c>
      <c r="I41" s="4">
        <v>42895</v>
      </c>
      <c r="J41" s="10">
        <v>42894</v>
      </c>
      <c r="K41" s="1" t="s">
        <v>39</v>
      </c>
      <c r="L41" s="16" t="str">
        <f t="shared" si="0"/>
        <v>A tiempo</v>
      </c>
      <c r="M41"/>
      <c r="N41"/>
      <c r="O41"/>
      <c r="P41"/>
      <c r="Q41"/>
      <c r="R41"/>
      <c r="S41"/>
      <c r="T41"/>
      <c r="U41"/>
      <c r="V41"/>
      <c r="W41"/>
      <c r="X41"/>
      <c r="Y41"/>
      <c r="Z41"/>
      <c r="AA41"/>
      <c r="AB41"/>
      <c r="AC41"/>
      <c r="AD41"/>
      <c r="AE41"/>
      <c r="AF41"/>
      <c r="AG41"/>
      <c r="AH41"/>
      <c r="AI41"/>
      <c r="AJ41"/>
      <c r="AK41"/>
      <c r="AL41"/>
      <c r="AM41"/>
      <c r="AN41"/>
      <c r="AO41"/>
      <c r="AP41"/>
      <c r="AQ41"/>
      <c r="AR41"/>
      <c r="AS41"/>
      <c r="AT41"/>
      <c r="AU41"/>
      <c r="AV41"/>
      <c r="AW41"/>
      <c r="AX41"/>
      <c r="AY41"/>
      <c r="AZ41"/>
      <c r="BA41"/>
      <c r="BB41"/>
      <c r="BC41"/>
      <c r="BD41"/>
      <c r="BE41"/>
      <c r="BF41"/>
      <c r="BG41"/>
      <c r="BH41"/>
      <c r="BI41"/>
      <c r="BJ41"/>
      <c r="BK41"/>
      <c r="BL41"/>
      <c r="BM41"/>
      <c r="BN41"/>
      <c r="BO41"/>
      <c r="BP41"/>
      <c r="BQ41"/>
      <c r="BR41"/>
      <c r="BS41"/>
      <c r="BT41"/>
      <c r="BU41"/>
      <c r="BV41"/>
      <c r="BW41"/>
      <c r="BX41"/>
      <c r="BY41"/>
      <c r="BZ41"/>
      <c r="CA41"/>
      <c r="CB41"/>
      <c r="CC41"/>
      <c r="CD41"/>
      <c r="CE41"/>
      <c r="CF41"/>
      <c r="CG41"/>
      <c r="CH41"/>
      <c r="CI41"/>
      <c r="CJ41"/>
      <c r="CK41"/>
      <c r="CL41"/>
      <c r="CM41"/>
      <c r="CN41"/>
      <c r="CO41"/>
      <c r="CP41"/>
      <c r="CQ41"/>
      <c r="CR41"/>
      <c r="CS41"/>
      <c r="CT41"/>
      <c r="CU41"/>
      <c r="CV41"/>
      <c r="CW41"/>
      <c r="CX41"/>
      <c r="CY41"/>
      <c r="CZ41"/>
      <c r="DA41"/>
      <c r="DB41"/>
      <c r="DC41"/>
      <c r="DD41"/>
      <c r="DE41"/>
      <c r="DF41"/>
      <c r="DG41"/>
      <c r="DH41"/>
      <c r="DI41"/>
      <c r="DJ41"/>
      <c r="DK41"/>
      <c r="DL41"/>
      <c r="DM41"/>
      <c r="DN41"/>
      <c r="DO41"/>
      <c r="DP41"/>
      <c r="DQ41"/>
      <c r="DR41"/>
      <c r="DS41"/>
      <c r="DT41"/>
      <c r="DU41"/>
      <c r="DV41"/>
      <c r="DW41"/>
      <c r="DX41"/>
      <c r="DY41"/>
      <c r="DZ41"/>
      <c r="EA41"/>
      <c r="EB41"/>
      <c r="EC41"/>
      <c r="ED41"/>
      <c r="EE41"/>
      <c r="EF41"/>
      <c r="EG41"/>
      <c r="EH41"/>
      <c r="EI41"/>
      <c r="EJ41"/>
      <c r="EK41"/>
      <c r="EL41"/>
      <c r="EM41"/>
      <c r="EN41"/>
      <c r="EO41"/>
      <c r="EP41"/>
      <c r="EQ41"/>
      <c r="ER41"/>
      <c r="ES41"/>
      <c r="ET41"/>
      <c r="EU41"/>
      <c r="EV41"/>
      <c r="EW41"/>
      <c r="EX41"/>
      <c r="EY41"/>
      <c r="EZ41"/>
      <c r="FA41"/>
      <c r="FB41"/>
      <c r="FC41"/>
      <c r="FD41"/>
      <c r="FE41"/>
      <c r="FF41"/>
      <c r="FG41"/>
      <c r="FH41"/>
      <c r="FI41"/>
      <c r="FJ41"/>
      <c r="FK41"/>
      <c r="FL41"/>
      <c r="FM41"/>
      <c r="FN41"/>
      <c r="FO41"/>
      <c r="FP41"/>
      <c r="FQ41"/>
      <c r="FR41"/>
      <c r="FS41"/>
      <c r="FT41"/>
      <c r="FU41"/>
      <c r="FV41"/>
      <c r="FW41"/>
      <c r="FX41"/>
      <c r="FY41"/>
      <c r="FZ41"/>
      <c r="GA41"/>
      <c r="GB41"/>
      <c r="GC41"/>
      <c r="GD41"/>
      <c r="GE41"/>
      <c r="GF41"/>
      <c r="GG41"/>
      <c r="GH41"/>
      <c r="GI41"/>
      <c r="GJ41"/>
      <c r="GK41"/>
      <c r="GL41"/>
      <c r="GM41"/>
      <c r="GN41"/>
      <c r="GO41"/>
      <c r="GP41"/>
      <c r="GQ41"/>
      <c r="GR41"/>
      <c r="GS41"/>
      <c r="GT41"/>
      <c r="GU41"/>
      <c r="GV41"/>
      <c r="GW41"/>
      <c r="GX41"/>
      <c r="GY41"/>
      <c r="GZ41"/>
      <c r="HA41"/>
      <c r="HB41"/>
      <c r="HC41"/>
      <c r="HD41"/>
      <c r="HE41"/>
      <c r="HF41"/>
      <c r="HG41"/>
      <c r="HH41"/>
      <c r="HI41"/>
      <c r="HJ41"/>
      <c r="HK41"/>
      <c r="HL41"/>
      <c r="HM41"/>
      <c r="HN41"/>
      <c r="HO41"/>
      <c r="HP41"/>
      <c r="HQ41"/>
      <c r="HR41"/>
      <c r="HS41"/>
      <c r="HT41"/>
      <c r="HU41"/>
      <c r="HV41"/>
      <c r="HW41"/>
      <c r="HX41"/>
      <c r="HY41"/>
      <c r="HZ41"/>
      <c r="IA41"/>
      <c r="IB41"/>
      <c r="IC41"/>
      <c r="ID41"/>
      <c r="IE41"/>
      <c r="IF41"/>
      <c r="IG41"/>
      <c r="IH41"/>
      <c r="II41"/>
      <c r="IJ41"/>
      <c r="IK41"/>
      <c r="IL41"/>
      <c r="IM41"/>
      <c r="IN41"/>
      <c r="IO41"/>
      <c r="IP41"/>
      <c r="IQ41"/>
      <c r="IR41"/>
      <c r="IS41"/>
      <c r="IT41"/>
      <c r="IU41"/>
      <c r="IV41"/>
    </row>
    <row r="42" spans="1:256" s="3" customFormat="1" ht="15.75" x14ac:dyDescent="0.25">
      <c r="A42" s="6">
        <v>38</v>
      </c>
      <c r="B42" s="11">
        <v>437</v>
      </c>
      <c r="C42" s="4">
        <v>42879</v>
      </c>
      <c r="D42" s="12">
        <v>0.125</v>
      </c>
      <c r="E42" s="13">
        <v>42880</v>
      </c>
      <c r="F42" s="13">
        <v>42882</v>
      </c>
      <c r="G42" s="55" t="s">
        <v>100</v>
      </c>
      <c r="H42" s="15">
        <v>365260</v>
      </c>
      <c r="I42" s="4">
        <v>42888</v>
      </c>
      <c r="J42" s="10">
        <v>42887</v>
      </c>
      <c r="K42" s="1" t="s">
        <v>39</v>
      </c>
      <c r="L42" s="16" t="str">
        <f t="shared" si="0"/>
        <v>A tiempo</v>
      </c>
      <c r="M42"/>
      <c r="N42"/>
      <c r="O42"/>
      <c r="P42"/>
      <c r="Q42"/>
      <c r="R42"/>
      <c r="S42"/>
      <c r="T42"/>
      <c r="U42"/>
      <c r="V42"/>
      <c r="W42"/>
      <c r="X42"/>
      <c r="Y42"/>
      <c r="Z42"/>
      <c r="AA42"/>
      <c r="AB42"/>
      <c r="AC42"/>
      <c r="AD42"/>
      <c r="AE42"/>
      <c r="AF42"/>
      <c r="AG42"/>
      <c r="AH42"/>
      <c r="AI42"/>
      <c r="AJ42"/>
      <c r="AK42"/>
      <c r="AL42"/>
      <c r="AM42"/>
      <c r="AN42"/>
      <c r="AO42"/>
      <c r="AP42"/>
      <c r="AQ42"/>
      <c r="AR42"/>
      <c r="AS42"/>
      <c r="AT42"/>
      <c r="AU42"/>
      <c r="AV42"/>
      <c r="AW42"/>
      <c r="AX42"/>
      <c r="AY42"/>
      <c r="AZ42"/>
      <c r="BA42"/>
      <c r="BB42"/>
      <c r="BC42"/>
      <c r="BD42"/>
      <c r="BE42"/>
      <c r="BF42"/>
      <c r="BG42"/>
      <c r="BH42"/>
      <c r="BI42"/>
      <c r="BJ42"/>
      <c r="BK42"/>
      <c r="BL42"/>
      <c r="BM42"/>
      <c r="BN42"/>
      <c r="BO42"/>
      <c r="BP42"/>
      <c r="BQ42"/>
      <c r="BR42"/>
      <c r="BS42"/>
      <c r="BT42"/>
      <c r="BU42"/>
      <c r="BV42"/>
      <c r="BW42"/>
      <c r="BX42"/>
      <c r="BY42"/>
      <c r="BZ42"/>
      <c r="CA42"/>
      <c r="CB42"/>
      <c r="CC42"/>
      <c r="CD42"/>
      <c r="CE42"/>
      <c r="CF42"/>
      <c r="CG42"/>
      <c r="CH42"/>
      <c r="CI42"/>
      <c r="CJ42"/>
      <c r="CK42"/>
      <c r="CL42"/>
      <c r="CM42"/>
      <c r="CN42"/>
      <c r="CO42"/>
      <c r="CP42"/>
      <c r="CQ42"/>
      <c r="CR42"/>
      <c r="CS42"/>
      <c r="CT42"/>
      <c r="CU42"/>
      <c r="CV42"/>
      <c r="CW42"/>
      <c r="CX42"/>
      <c r="CY42"/>
      <c r="CZ42"/>
      <c r="DA42"/>
      <c r="DB42"/>
      <c r="DC42"/>
      <c r="DD42"/>
      <c r="DE42"/>
      <c r="DF42"/>
      <c r="DG42"/>
      <c r="DH42"/>
      <c r="DI42"/>
      <c r="DJ42"/>
      <c r="DK42"/>
      <c r="DL42"/>
      <c r="DM42"/>
      <c r="DN42"/>
      <c r="DO42"/>
      <c r="DP42"/>
      <c r="DQ42"/>
      <c r="DR42"/>
      <c r="DS42"/>
      <c r="DT42"/>
      <c r="DU42"/>
      <c r="DV42"/>
      <c r="DW42"/>
      <c r="DX42"/>
      <c r="DY42"/>
      <c r="DZ42"/>
      <c r="EA42"/>
      <c r="EB42"/>
      <c r="EC42"/>
      <c r="ED42"/>
      <c r="EE42"/>
      <c r="EF42"/>
      <c r="EG42"/>
      <c r="EH42"/>
      <c r="EI42"/>
      <c r="EJ42"/>
      <c r="EK42"/>
      <c r="EL42"/>
      <c r="EM42"/>
      <c r="EN42"/>
      <c r="EO42"/>
      <c r="EP42"/>
      <c r="EQ42"/>
      <c r="ER42"/>
      <c r="ES42"/>
      <c r="ET42"/>
      <c r="EU42"/>
      <c r="EV42"/>
      <c r="EW42"/>
      <c r="EX42"/>
      <c r="EY42"/>
      <c r="EZ42"/>
      <c r="FA42"/>
      <c r="FB42"/>
      <c r="FC42"/>
      <c r="FD42"/>
      <c r="FE42"/>
      <c r="FF42"/>
      <c r="FG42"/>
      <c r="FH42"/>
      <c r="FI42"/>
      <c r="FJ42"/>
      <c r="FK42"/>
      <c r="FL42"/>
      <c r="FM42"/>
      <c r="FN42"/>
      <c r="FO42"/>
      <c r="FP42"/>
      <c r="FQ42"/>
      <c r="FR42"/>
      <c r="FS42"/>
      <c r="FT42"/>
      <c r="FU42"/>
      <c r="FV42"/>
      <c r="FW42"/>
      <c r="FX42"/>
      <c r="FY42"/>
      <c r="FZ42"/>
      <c r="GA42"/>
      <c r="GB42"/>
      <c r="GC42"/>
      <c r="GD42"/>
      <c r="GE42"/>
      <c r="GF42"/>
      <c r="GG42"/>
      <c r="GH42"/>
      <c r="GI42"/>
      <c r="GJ42"/>
      <c r="GK42"/>
      <c r="GL42"/>
      <c r="GM42"/>
      <c r="GN42"/>
      <c r="GO42"/>
      <c r="GP42"/>
      <c r="GQ42"/>
      <c r="GR42"/>
      <c r="GS42"/>
      <c r="GT42"/>
      <c r="GU42"/>
      <c r="GV42"/>
      <c r="GW42"/>
      <c r="GX42"/>
      <c r="GY42"/>
      <c r="GZ42"/>
      <c r="HA42"/>
      <c r="HB42"/>
      <c r="HC42"/>
      <c r="HD42"/>
      <c r="HE42"/>
      <c r="HF42"/>
      <c r="HG42"/>
      <c r="HH42"/>
      <c r="HI42"/>
      <c r="HJ42"/>
      <c r="HK42"/>
      <c r="HL42"/>
      <c r="HM42"/>
      <c r="HN42"/>
      <c r="HO42"/>
      <c r="HP42"/>
      <c r="HQ42"/>
      <c r="HR42"/>
      <c r="HS42"/>
      <c r="HT42"/>
      <c r="HU42"/>
      <c r="HV42"/>
      <c r="HW42"/>
      <c r="HX42"/>
      <c r="HY42"/>
      <c r="HZ42"/>
      <c r="IA42"/>
      <c r="IB42"/>
      <c r="IC42"/>
      <c r="ID42"/>
      <c r="IE42"/>
      <c r="IF42"/>
      <c r="IG42"/>
      <c r="IH42"/>
      <c r="II42"/>
      <c r="IJ42"/>
      <c r="IK42"/>
      <c r="IL42"/>
      <c r="IM42"/>
      <c r="IN42"/>
      <c r="IO42"/>
      <c r="IP42"/>
      <c r="IQ42"/>
      <c r="IR42"/>
      <c r="IS42"/>
      <c r="IT42"/>
      <c r="IU42"/>
      <c r="IV42"/>
    </row>
    <row r="43" spans="1:256" s="3" customFormat="1" ht="15.75" x14ac:dyDescent="0.25">
      <c r="A43" s="6">
        <v>39</v>
      </c>
      <c r="B43" s="11">
        <v>442</v>
      </c>
      <c r="C43" s="4">
        <v>42880</v>
      </c>
      <c r="D43" s="12">
        <v>0.40972222222222227</v>
      </c>
      <c r="E43" s="13">
        <v>42886</v>
      </c>
      <c r="F43" s="13">
        <v>42901</v>
      </c>
      <c r="G43" s="55" t="s">
        <v>101</v>
      </c>
      <c r="H43" s="15">
        <v>3864612</v>
      </c>
      <c r="I43" s="4">
        <v>42908</v>
      </c>
      <c r="J43" s="10">
        <v>42907</v>
      </c>
      <c r="K43" s="1" t="s">
        <v>39</v>
      </c>
      <c r="L43" s="16" t="str">
        <f t="shared" si="0"/>
        <v>A tiempo</v>
      </c>
      <c r="M43"/>
      <c r="N43"/>
      <c r="O43"/>
      <c r="P43"/>
      <c r="Q43"/>
      <c r="R43"/>
      <c r="S43"/>
      <c r="T43"/>
      <c r="U43"/>
      <c r="V43"/>
      <c r="W43"/>
      <c r="X43"/>
      <c r="Y43"/>
      <c r="Z43"/>
      <c r="AA43"/>
      <c r="AB43"/>
      <c r="AC43"/>
      <c r="AD43"/>
      <c r="AE43"/>
      <c r="AF43"/>
      <c r="AG43"/>
      <c r="AH43"/>
      <c r="AI43"/>
      <c r="AJ43"/>
      <c r="AK43"/>
      <c r="AL43"/>
      <c r="AM43"/>
      <c r="AN43"/>
      <c r="AO43"/>
      <c r="AP43"/>
      <c r="AQ43"/>
      <c r="AR43"/>
      <c r="AS43"/>
      <c r="AT43"/>
      <c r="AU43"/>
      <c r="AV43"/>
      <c r="AW43"/>
      <c r="AX43"/>
      <c r="AY43"/>
      <c r="AZ43"/>
      <c r="BA43"/>
      <c r="BB43"/>
      <c r="BC43"/>
      <c r="BD43"/>
      <c r="BE43"/>
      <c r="BF43"/>
      <c r="BG43"/>
      <c r="BH43"/>
      <c r="BI43"/>
      <c r="BJ43"/>
      <c r="BK43"/>
      <c r="BL43"/>
      <c r="BM43"/>
      <c r="BN43"/>
      <c r="BO43"/>
      <c r="BP43"/>
      <c r="BQ43"/>
      <c r="BR43"/>
      <c r="BS43"/>
      <c r="BT43"/>
      <c r="BU43"/>
      <c r="BV43"/>
      <c r="BW43"/>
      <c r="BX43"/>
      <c r="BY43"/>
      <c r="BZ43"/>
      <c r="CA43"/>
      <c r="CB43"/>
      <c r="CC43"/>
      <c r="CD43"/>
      <c r="CE43"/>
      <c r="CF43"/>
      <c r="CG43"/>
      <c r="CH43"/>
      <c r="CI43"/>
      <c r="CJ43"/>
      <c r="CK43"/>
      <c r="CL43"/>
      <c r="CM43"/>
      <c r="CN43"/>
      <c r="CO43"/>
      <c r="CP43"/>
      <c r="CQ43"/>
      <c r="CR43"/>
      <c r="CS43"/>
      <c r="CT43"/>
      <c r="CU43"/>
      <c r="CV43"/>
      <c r="CW43"/>
      <c r="CX43"/>
      <c r="CY43"/>
      <c r="CZ43"/>
      <c r="DA43"/>
      <c r="DB43"/>
      <c r="DC43"/>
      <c r="DD43"/>
      <c r="DE43"/>
      <c r="DF43"/>
      <c r="DG43"/>
      <c r="DH43"/>
      <c r="DI43"/>
      <c r="DJ43"/>
      <c r="DK43"/>
      <c r="DL43"/>
      <c r="DM43"/>
      <c r="DN43"/>
      <c r="DO43"/>
      <c r="DP43"/>
      <c r="DQ43"/>
      <c r="DR43"/>
      <c r="DS43"/>
      <c r="DT43"/>
      <c r="DU43"/>
      <c r="DV43"/>
      <c r="DW43"/>
      <c r="DX43"/>
      <c r="DY43"/>
      <c r="DZ43"/>
      <c r="EA43"/>
      <c r="EB43"/>
      <c r="EC43"/>
      <c r="ED43"/>
      <c r="EE43"/>
      <c r="EF43"/>
      <c r="EG43"/>
      <c r="EH43"/>
      <c r="EI43"/>
      <c r="EJ43"/>
      <c r="EK43"/>
      <c r="EL43"/>
      <c r="EM43"/>
      <c r="EN43"/>
      <c r="EO43"/>
      <c r="EP43"/>
      <c r="EQ43"/>
      <c r="ER43"/>
      <c r="ES43"/>
      <c r="ET43"/>
      <c r="EU43"/>
      <c r="EV43"/>
      <c r="EW43"/>
      <c r="EX43"/>
      <c r="EY43"/>
      <c r="EZ43"/>
      <c r="FA43"/>
      <c r="FB43"/>
      <c r="FC43"/>
      <c r="FD43"/>
      <c r="FE43"/>
      <c r="FF43"/>
      <c r="FG43"/>
      <c r="FH43"/>
      <c r="FI43"/>
      <c r="FJ43"/>
      <c r="FK43"/>
      <c r="FL43"/>
      <c r="FM43"/>
      <c r="FN43"/>
      <c r="FO43"/>
      <c r="FP43"/>
      <c r="FQ43"/>
      <c r="FR43"/>
      <c r="FS43"/>
      <c r="FT43"/>
      <c r="FU43"/>
      <c r="FV43"/>
      <c r="FW43"/>
      <c r="FX43"/>
      <c r="FY43"/>
      <c r="FZ43"/>
      <c r="GA43"/>
      <c r="GB43"/>
      <c r="GC43"/>
      <c r="GD43"/>
      <c r="GE43"/>
      <c r="GF43"/>
      <c r="GG43"/>
      <c r="GH43"/>
      <c r="GI43"/>
      <c r="GJ43"/>
      <c r="GK43"/>
      <c r="GL43"/>
      <c r="GM43"/>
      <c r="GN43"/>
      <c r="GO43"/>
      <c r="GP43"/>
      <c r="GQ43"/>
      <c r="GR43"/>
      <c r="GS43"/>
      <c r="GT43"/>
      <c r="GU43"/>
      <c r="GV43"/>
      <c r="GW43"/>
      <c r="GX43"/>
      <c r="GY43"/>
      <c r="GZ43"/>
      <c r="HA43"/>
      <c r="HB43"/>
      <c r="HC43"/>
      <c r="HD43"/>
      <c r="HE43"/>
      <c r="HF43"/>
      <c r="HG43"/>
      <c r="HH43"/>
      <c r="HI43"/>
      <c r="HJ43"/>
      <c r="HK43"/>
      <c r="HL43"/>
      <c r="HM43"/>
      <c r="HN43"/>
      <c r="HO43"/>
      <c r="HP43"/>
      <c r="HQ43"/>
      <c r="HR43"/>
      <c r="HS43"/>
      <c r="HT43"/>
      <c r="HU43"/>
      <c r="HV43"/>
      <c r="HW43"/>
      <c r="HX43"/>
      <c r="HY43"/>
      <c r="HZ43"/>
      <c r="IA43"/>
      <c r="IB43"/>
      <c r="IC43"/>
      <c r="ID43"/>
      <c r="IE43"/>
      <c r="IF43"/>
      <c r="IG43"/>
      <c r="IH43"/>
      <c r="II43"/>
      <c r="IJ43"/>
      <c r="IK43"/>
      <c r="IL43"/>
      <c r="IM43"/>
      <c r="IN43"/>
      <c r="IO43"/>
      <c r="IP43"/>
      <c r="IQ43"/>
      <c r="IR43"/>
      <c r="IS43"/>
      <c r="IT43"/>
      <c r="IU43"/>
      <c r="IV43"/>
    </row>
    <row r="44" spans="1:256" s="3" customFormat="1" ht="15.75" x14ac:dyDescent="0.25">
      <c r="A44" s="6">
        <v>40</v>
      </c>
      <c r="B44" s="11">
        <v>443</v>
      </c>
      <c r="C44" s="4">
        <v>42880</v>
      </c>
      <c r="D44" s="12">
        <v>0.16111111111111112</v>
      </c>
      <c r="E44" s="13">
        <v>42885</v>
      </c>
      <c r="F44" s="13">
        <v>42893</v>
      </c>
      <c r="G44" s="55" t="s">
        <v>102</v>
      </c>
      <c r="H44" s="15">
        <v>2523519</v>
      </c>
      <c r="I44" s="4">
        <v>42900</v>
      </c>
      <c r="J44" s="10">
        <v>42900</v>
      </c>
      <c r="K44" s="1" t="s">
        <v>39</v>
      </c>
      <c r="L44" s="16" t="str">
        <f t="shared" si="0"/>
        <v>A tiempo</v>
      </c>
      <c r="M44"/>
      <c r="N44"/>
      <c r="O44"/>
      <c r="P44"/>
      <c r="Q44"/>
      <c r="R44"/>
      <c r="S44"/>
      <c r="T44"/>
      <c r="U44"/>
      <c r="V44"/>
      <c r="W44"/>
      <c r="X44"/>
      <c r="Y44"/>
      <c r="Z44"/>
      <c r="AA44"/>
      <c r="AB44"/>
      <c r="AC44"/>
      <c r="AD44"/>
      <c r="AE44"/>
      <c r="AF44"/>
      <c r="AG44"/>
      <c r="AH44"/>
      <c r="AI44"/>
      <c r="AJ44"/>
      <c r="AK44"/>
      <c r="AL44"/>
      <c r="AM44"/>
      <c r="AN44"/>
      <c r="AO44"/>
      <c r="AP44"/>
      <c r="AQ44"/>
      <c r="AR44"/>
      <c r="AS44"/>
      <c r="AT44"/>
      <c r="AU44"/>
      <c r="AV44"/>
      <c r="AW44"/>
      <c r="AX44"/>
      <c r="AY44"/>
      <c r="AZ44"/>
      <c r="BA44"/>
      <c r="BB44"/>
      <c r="BC44"/>
      <c r="BD44"/>
      <c r="BE44"/>
      <c r="BF44"/>
      <c r="BG44"/>
      <c r="BH44"/>
      <c r="BI44"/>
      <c r="BJ44"/>
      <c r="BK44"/>
      <c r="BL44"/>
      <c r="BM44"/>
      <c r="BN44"/>
      <c r="BO44"/>
      <c r="BP44"/>
      <c r="BQ44"/>
      <c r="BR44"/>
      <c r="BS44"/>
      <c r="BT44"/>
      <c r="BU44"/>
      <c r="BV44"/>
      <c r="BW44"/>
      <c r="BX44"/>
      <c r="BY44"/>
      <c r="BZ44"/>
      <c r="CA44"/>
      <c r="CB44"/>
      <c r="CC44"/>
      <c r="CD44"/>
      <c r="CE44"/>
      <c r="CF44"/>
      <c r="CG44"/>
      <c r="CH44"/>
      <c r="CI44"/>
      <c r="CJ44"/>
      <c r="CK44"/>
      <c r="CL44"/>
      <c r="CM44"/>
      <c r="CN44"/>
      <c r="CO44"/>
      <c r="CP44"/>
      <c r="CQ44"/>
      <c r="CR44"/>
      <c r="CS44"/>
      <c r="CT44"/>
      <c r="CU44"/>
      <c r="CV44"/>
      <c r="CW44"/>
      <c r="CX44"/>
      <c r="CY44"/>
      <c r="CZ44"/>
      <c r="DA44"/>
      <c r="DB44"/>
      <c r="DC44"/>
      <c r="DD44"/>
      <c r="DE44"/>
      <c r="DF44"/>
      <c r="DG44"/>
      <c r="DH44"/>
      <c r="DI44"/>
      <c r="DJ44"/>
      <c r="DK44"/>
      <c r="DL44"/>
      <c r="DM44"/>
      <c r="DN44"/>
      <c r="DO44"/>
      <c r="DP44"/>
      <c r="DQ44"/>
      <c r="DR44"/>
      <c r="DS44"/>
      <c r="DT44"/>
      <c r="DU44"/>
      <c r="DV44"/>
      <c r="DW44"/>
      <c r="DX44"/>
      <c r="DY44"/>
      <c r="DZ44"/>
      <c r="EA44"/>
      <c r="EB44"/>
      <c r="EC44"/>
      <c r="ED44"/>
      <c r="EE44"/>
      <c r="EF44"/>
      <c r="EG44"/>
      <c r="EH44"/>
      <c r="EI44"/>
      <c r="EJ44"/>
      <c r="EK44"/>
      <c r="EL44"/>
      <c r="EM44"/>
      <c r="EN44"/>
      <c r="EO44"/>
      <c r="EP44"/>
      <c r="EQ44"/>
      <c r="ER44"/>
      <c r="ES44"/>
      <c r="ET44"/>
      <c r="EU44"/>
      <c r="EV44"/>
      <c r="EW44"/>
      <c r="EX44"/>
      <c r="EY44"/>
      <c r="EZ44"/>
      <c r="FA44"/>
      <c r="FB44"/>
      <c r="FC44"/>
      <c r="FD44"/>
      <c r="FE44"/>
      <c r="FF44"/>
      <c r="FG44"/>
      <c r="FH44"/>
      <c r="FI44"/>
      <c r="FJ44"/>
      <c r="FK44"/>
      <c r="FL44"/>
      <c r="FM44"/>
      <c r="FN44"/>
      <c r="FO44"/>
      <c r="FP44"/>
      <c r="FQ44"/>
      <c r="FR44"/>
      <c r="FS44"/>
      <c r="FT44"/>
      <c r="FU44"/>
      <c r="FV44"/>
      <c r="FW44"/>
      <c r="FX44"/>
      <c r="FY44"/>
      <c r="FZ44"/>
      <c r="GA44"/>
      <c r="GB44"/>
      <c r="GC44"/>
      <c r="GD44"/>
      <c r="GE44"/>
      <c r="GF44"/>
      <c r="GG44"/>
      <c r="GH44"/>
      <c r="GI44"/>
      <c r="GJ44"/>
      <c r="GK44"/>
      <c r="GL44"/>
      <c r="GM44"/>
      <c r="GN44"/>
      <c r="GO44"/>
      <c r="GP44"/>
      <c r="GQ44"/>
      <c r="GR44"/>
      <c r="GS44"/>
      <c r="GT44"/>
      <c r="GU44"/>
      <c r="GV44"/>
      <c r="GW44"/>
      <c r="GX44"/>
      <c r="GY44"/>
      <c r="GZ44"/>
      <c r="HA44"/>
      <c r="HB44"/>
      <c r="HC44"/>
      <c r="HD44"/>
      <c r="HE44"/>
      <c r="HF44"/>
      <c r="HG44"/>
      <c r="HH44"/>
      <c r="HI44"/>
      <c r="HJ44"/>
      <c r="HK44"/>
      <c r="HL44"/>
      <c r="HM44"/>
      <c r="HN44"/>
      <c r="HO44"/>
      <c r="HP44"/>
      <c r="HQ44"/>
      <c r="HR44"/>
      <c r="HS44"/>
      <c r="HT44"/>
      <c r="HU44"/>
      <c r="HV44"/>
      <c r="HW44"/>
      <c r="HX44"/>
      <c r="HY44"/>
      <c r="HZ44"/>
      <c r="IA44"/>
      <c r="IB44"/>
      <c r="IC44"/>
      <c r="ID44"/>
      <c r="IE44"/>
      <c r="IF44"/>
      <c r="IG44"/>
      <c r="IH44"/>
      <c r="II44"/>
      <c r="IJ44"/>
      <c r="IK44"/>
      <c r="IL44"/>
      <c r="IM44"/>
      <c r="IN44"/>
      <c r="IO44"/>
      <c r="IP44"/>
      <c r="IQ44"/>
      <c r="IR44"/>
      <c r="IS44"/>
      <c r="IT44"/>
      <c r="IU44"/>
      <c r="IV44"/>
    </row>
    <row r="45" spans="1:256" s="3" customFormat="1" ht="15.75" x14ac:dyDescent="0.25">
      <c r="A45" s="6">
        <v>41</v>
      </c>
      <c r="B45" s="11" t="s">
        <v>103</v>
      </c>
      <c r="C45" s="4">
        <v>42913</v>
      </c>
      <c r="D45" s="12">
        <v>0.14930555555555555</v>
      </c>
      <c r="E45" s="13">
        <v>42885</v>
      </c>
      <c r="F45" s="13">
        <v>42942</v>
      </c>
      <c r="G45" s="55" t="s">
        <v>104</v>
      </c>
      <c r="H45" s="15">
        <f>4411021+3555074</f>
        <v>7966095</v>
      </c>
      <c r="I45" s="4">
        <v>42949</v>
      </c>
      <c r="J45" s="10"/>
      <c r="K45" s="1" t="s">
        <v>39</v>
      </c>
      <c r="L45" s="16" t="str">
        <f t="shared" si="0"/>
        <v>A tiempo</v>
      </c>
      <c r="M45"/>
      <c r="N45"/>
      <c r="O45"/>
      <c r="P45"/>
      <c r="Q45"/>
      <c r="R45"/>
      <c r="S45"/>
      <c r="T45"/>
      <c r="U45"/>
      <c r="V45"/>
      <c r="W45"/>
      <c r="X45"/>
      <c r="Y45"/>
      <c r="Z45"/>
      <c r="AA45"/>
      <c r="AB45"/>
      <c r="AC45"/>
      <c r="AD45"/>
      <c r="AE45"/>
      <c r="AF45"/>
      <c r="AG45"/>
      <c r="AH45"/>
      <c r="AI45"/>
      <c r="AJ45"/>
      <c r="AK45"/>
      <c r="AL45"/>
      <c r="AM45"/>
      <c r="AN45"/>
      <c r="AO45"/>
      <c r="AP45"/>
      <c r="AQ45"/>
      <c r="AR45"/>
      <c r="AS45"/>
      <c r="AT45"/>
      <c r="AU45"/>
      <c r="AV45"/>
      <c r="AW45"/>
      <c r="AX45"/>
      <c r="AY45"/>
      <c r="AZ45"/>
      <c r="BA45"/>
      <c r="BB45"/>
      <c r="BC45"/>
      <c r="BD45"/>
      <c r="BE45"/>
      <c r="BF45"/>
      <c r="BG45"/>
      <c r="BH45"/>
      <c r="BI45"/>
      <c r="BJ45"/>
      <c r="BK45"/>
      <c r="BL45"/>
      <c r="BM45"/>
      <c r="BN45"/>
      <c r="BO45"/>
      <c r="BP45"/>
      <c r="BQ45"/>
      <c r="BR45"/>
      <c r="BS45"/>
      <c r="BT45"/>
      <c r="BU45"/>
      <c r="BV45"/>
      <c r="BW45"/>
      <c r="BX45"/>
      <c r="BY45"/>
      <c r="BZ45"/>
      <c r="CA45"/>
      <c r="CB45"/>
      <c r="CC45"/>
      <c r="CD45"/>
      <c r="CE45"/>
      <c r="CF45"/>
      <c r="CG45"/>
      <c r="CH45"/>
      <c r="CI45"/>
      <c r="CJ45"/>
      <c r="CK45"/>
      <c r="CL45"/>
      <c r="CM45"/>
      <c r="CN45"/>
      <c r="CO45"/>
      <c r="CP45"/>
      <c r="CQ45"/>
      <c r="CR45"/>
      <c r="CS45"/>
      <c r="CT45"/>
      <c r="CU45"/>
      <c r="CV45"/>
      <c r="CW45"/>
      <c r="CX45"/>
      <c r="CY45"/>
      <c r="CZ45"/>
      <c r="DA45"/>
      <c r="DB45"/>
      <c r="DC45"/>
      <c r="DD45"/>
      <c r="DE45"/>
      <c r="DF45"/>
      <c r="DG45"/>
      <c r="DH45"/>
      <c r="DI45"/>
      <c r="DJ45"/>
      <c r="DK45"/>
      <c r="DL45"/>
      <c r="DM45"/>
      <c r="DN45"/>
      <c r="DO45"/>
      <c r="DP45"/>
      <c r="DQ45"/>
      <c r="DR45"/>
      <c r="DS45"/>
      <c r="DT45"/>
      <c r="DU45"/>
      <c r="DV45"/>
      <c r="DW45"/>
      <c r="DX45"/>
      <c r="DY45"/>
      <c r="DZ45"/>
      <c r="EA45"/>
      <c r="EB45"/>
      <c r="EC45"/>
      <c r="ED45"/>
      <c r="EE45"/>
      <c r="EF45"/>
      <c r="EG45"/>
      <c r="EH45"/>
      <c r="EI45"/>
      <c r="EJ45"/>
      <c r="EK45"/>
      <c r="EL45"/>
      <c r="EM45"/>
      <c r="EN45"/>
      <c r="EO45"/>
      <c r="EP45"/>
      <c r="EQ45"/>
      <c r="ER45"/>
      <c r="ES45"/>
      <c r="ET45"/>
      <c r="EU45"/>
      <c r="EV45"/>
      <c r="EW45"/>
      <c r="EX45"/>
      <c r="EY45"/>
      <c r="EZ45"/>
      <c r="FA45"/>
      <c r="FB45"/>
      <c r="FC45"/>
      <c r="FD45"/>
      <c r="FE45"/>
      <c r="FF45"/>
      <c r="FG45"/>
      <c r="FH45"/>
      <c r="FI45"/>
      <c r="FJ45"/>
      <c r="FK45"/>
      <c r="FL45"/>
      <c r="FM45"/>
      <c r="FN45"/>
      <c r="FO45"/>
      <c r="FP45"/>
      <c r="FQ45"/>
      <c r="FR45"/>
      <c r="FS45"/>
      <c r="FT45"/>
      <c r="FU45"/>
      <c r="FV45"/>
      <c r="FW45"/>
      <c r="FX45"/>
      <c r="FY45"/>
      <c r="FZ45"/>
      <c r="GA45"/>
      <c r="GB45"/>
      <c r="GC45"/>
      <c r="GD45"/>
      <c r="GE45"/>
      <c r="GF45"/>
      <c r="GG45"/>
      <c r="GH45"/>
      <c r="GI45"/>
      <c r="GJ45"/>
      <c r="GK45"/>
      <c r="GL45"/>
      <c r="GM45"/>
      <c r="GN45"/>
      <c r="GO45"/>
      <c r="GP45"/>
      <c r="GQ45"/>
      <c r="GR45"/>
      <c r="GS45"/>
      <c r="GT45"/>
      <c r="GU45"/>
      <c r="GV45"/>
      <c r="GW45"/>
      <c r="GX45"/>
      <c r="GY45"/>
      <c r="GZ45"/>
      <c r="HA45"/>
      <c r="HB45"/>
      <c r="HC45"/>
      <c r="HD45"/>
      <c r="HE45"/>
      <c r="HF45"/>
      <c r="HG45"/>
      <c r="HH45"/>
      <c r="HI45"/>
      <c r="HJ45"/>
      <c r="HK45"/>
      <c r="HL45"/>
      <c r="HM45"/>
      <c r="HN45"/>
      <c r="HO45"/>
      <c r="HP45"/>
      <c r="HQ45"/>
      <c r="HR45"/>
      <c r="HS45"/>
      <c r="HT45"/>
      <c r="HU45"/>
      <c r="HV45"/>
      <c r="HW45"/>
      <c r="HX45"/>
      <c r="HY45"/>
      <c r="HZ45"/>
      <c r="IA45"/>
      <c r="IB45"/>
      <c r="IC45"/>
      <c r="ID45"/>
      <c r="IE45"/>
      <c r="IF45"/>
      <c r="IG45"/>
      <c r="IH45"/>
      <c r="II45"/>
      <c r="IJ45"/>
      <c r="IK45"/>
      <c r="IL45"/>
      <c r="IM45"/>
      <c r="IN45"/>
      <c r="IO45"/>
      <c r="IP45"/>
      <c r="IQ45"/>
      <c r="IR45"/>
      <c r="IS45"/>
      <c r="IT45"/>
      <c r="IU45"/>
      <c r="IV45"/>
    </row>
    <row r="46" spans="1:256" s="3" customFormat="1" ht="15.75" x14ac:dyDescent="0.25">
      <c r="A46" s="6">
        <v>42</v>
      </c>
      <c r="B46" s="11">
        <v>445</v>
      </c>
      <c r="C46" s="4">
        <v>42881</v>
      </c>
      <c r="D46" s="12">
        <v>9.1666666666666674E-2</v>
      </c>
      <c r="E46" s="13">
        <v>42881</v>
      </c>
      <c r="F46" s="13">
        <v>42889</v>
      </c>
      <c r="G46" s="55" t="s">
        <v>105</v>
      </c>
      <c r="H46" s="15">
        <v>396477</v>
      </c>
      <c r="I46" s="4">
        <v>42895</v>
      </c>
      <c r="J46" s="10">
        <v>42894</v>
      </c>
      <c r="K46" s="1" t="s">
        <v>39</v>
      </c>
      <c r="L46" s="16" t="str">
        <f t="shared" si="0"/>
        <v>A tiempo</v>
      </c>
      <c r="M46"/>
      <c r="N46"/>
      <c r="O46"/>
      <c r="P46"/>
      <c r="Q46"/>
      <c r="R46"/>
      <c r="S46"/>
      <c r="T46"/>
      <c r="U46"/>
      <c r="V46"/>
      <c r="W46"/>
      <c r="X46"/>
      <c r="Y46"/>
      <c r="Z46"/>
      <c r="AA46"/>
      <c r="AB46"/>
      <c r="AC46"/>
      <c r="AD46"/>
      <c r="AE46"/>
      <c r="AF46"/>
      <c r="AG46"/>
      <c r="AH46"/>
      <c r="AI46"/>
      <c r="AJ46"/>
      <c r="AK46"/>
      <c r="AL46"/>
      <c r="AM46"/>
      <c r="AN46"/>
      <c r="AO46"/>
      <c r="AP46"/>
      <c r="AQ46"/>
      <c r="AR46"/>
      <c r="AS46"/>
      <c r="AT46"/>
      <c r="AU46"/>
      <c r="AV46"/>
      <c r="AW46"/>
      <c r="AX46"/>
      <c r="AY46"/>
      <c r="AZ46"/>
      <c r="BA46"/>
      <c r="BB46"/>
      <c r="BC46"/>
      <c r="BD46"/>
      <c r="BE46"/>
      <c r="BF46"/>
      <c r="BG46"/>
      <c r="BH46"/>
      <c r="BI46"/>
      <c r="BJ46"/>
      <c r="BK46"/>
      <c r="BL46"/>
      <c r="BM46"/>
      <c r="BN46"/>
      <c r="BO46"/>
      <c r="BP46"/>
      <c r="BQ46"/>
      <c r="BR46"/>
      <c r="BS46"/>
      <c r="BT46"/>
      <c r="BU46"/>
      <c r="BV46"/>
      <c r="BW46"/>
      <c r="BX46"/>
      <c r="BY46"/>
      <c r="BZ46"/>
      <c r="CA46"/>
      <c r="CB46"/>
      <c r="CC46"/>
      <c r="CD46"/>
      <c r="CE46"/>
      <c r="CF46"/>
      <c r="CG46"/>
      <c r="CH46"/>
      <c r="CI46"/>
      <c r="CJ46"/>
      <c r="CK46"/>
      <c r="CL46"/>
      <c r="CM46"/>
      <c r="CN46"/>
      <c r="CO46"/>
      <c r="CP46"/>
      <c r="CQ46"/>
      <c r="CR46"/>
      <c r="CS46"/>
      <c r="CT46"/>
      <c r="CU46"/>
      <c r="CV46"/>
      <c r="CW46"/>
      <c r="CX46"/>
      <c r="CY46"/>
      <c r="CZ46"/>
      <c r="DA46"/>
      <c r="DB46"/>
      <c r="DC46"/>
      <c r="DD46"/>
      <c r="DE46"/>
      <c r="DF46"/>
      <c r="DG46"/>
      <c r="DH46"/>
      <c r="DI46"/>
      <c r="DJ46"/>
      <c r="DK46"/>
      <c r="DL46"/>
      <c r="DM46"/>
      <c r="DN46"/>
      <c r="DO46"/>
      <c r="DP46"/>
      <c r="DQ46"/>
      <c r="DR46"/>
      <c r="DS46"/>
      <c r="DT46"/>
      <c r="DU46"/>
      <c r="DV46"/>
      <c r="DW46"/>
      <c r="DX46"/>
      <c r="DY46"/>
      <c r="DZ46"/>
      <c r="EA46"/>
      <c r="EB46"/>
      <c r="EC46"/>
      <c r="ED46"/>
      <c r="EE46"/>
      <c r="EF46"/>
      <c r="EG46"/>
      <c r="EH46"/>
      <c r="EI46"/>
      <c r="EJ46"/>
      <c r="EK46"/>
      <c r="EL46"/>
      <c r="EM46"/>
      <c r="EN46"/>
      <c r="EO46"/>
      <c r="EP46"/>
      <c r="EQ46"/>
      <c r="ER46"/>
      <c r="ES46"/>
      <c r="ET46"/>
      <c r="EU46"/>
      <c r="EV46"/>
      <c r="EW46"/>
      <c r="EX46"/>
      <c r="EY46"/>
      <c r="EZ46"/>
      <c r="FA46"/>
      <c r="FB46"/>
      <c r="FC46"/>
      <c r="FD46"/>
      <c r="FE46"/>
      <c r="FF46"/>
      <c r="FG46"/>
      <c r="FH46"/>
      <c r="FI46"/>
      <c r="FJ46"/>
      <c r="FK46"/>
      <c r="FL46"/>
      <c r="FM46"/>
      <c r="FN46"/>
      <c r="FO46"/>
      <c r="FP46"/>
      <c r="FQ46"/>
      <c r="FR46"/>
      <c r="FS46"/>
      <c r="FT46"/>
      <c r="FU46"/>
      <c r="FV46"/>
      <c r="FW46"/>
      <c r="FX46"/>
      <c r="FY46"/>
      <c r="FZ46"/>
      <c r="GA46"/>
      <c r="GB46"/>
      <c r="GC46"/>
      <c r="GD46"/>
      <c r="GE46"/>
      <c r="GF46"/>
      <c r="GG46"/>
      <c r="GH46"/>
      <c r="GI46"/>
      <c r="GJ46"/>
      <c r="GK46"/>
      <c r="GL46"/>
      <c r="GM46"/>
      <c r="GN46"/>
      <c r="GO46"/>
      <c r="GP46"/>
      <c r="GQ46"/>
      <c r="GR46"/>
      <c r="GS46"/>
      <c r="GT46"/>
      <c r="GU46"/>
      <c r="GV46"/>
      <c r="GW46"/>
      <c r="GX46"/>
      <c r="GY46"/>
      <c r="GZ46"/>
      <c r="HA46"/>
      <c r="HB46"/>
      <c r="HC46"/>
      <c r="HD46"/>
      <c r="HE46"/>
      <c r="HF46"/>
      <c r="HG46"/>
      <c r="HH46"/>
      <c r="HI46"/>
      <c r="HJ46"/>
      <c r="HK46"/>
      <c r="HL46"/>
      <c r="HM46"/>
      <c r="HN46"/>
      <c r="HO46"/>
      <c r="HP46"/>
      <c r="HQ46"/>
      <c r="HR46"/>
      <c r="HS46"/>
      <c r="HT46"/>
      <c r="HU46"/>
      <c r="HV46"/>
      <c r="HW46"/>
      <c r="HX46"/>
      <c r="HY46"/>
      <c r="HZ46"/>
      <c r="IA46"/>
      <c r="IB46"/>
      <c r="IC46"/>
      <c r="ID46"/>
      <c r="IE46"/>
      <c r="IF46"/>
      <c r="IG46"/>
      <c r="IH46"/>
      <c r="II46"/>
      <c r="IJ46"/>
      <c r="IK46"/>
      <c r="IL46"/>
      <c r="IM46"/>
      <c r="IN46"/>
      <c r="IO46"/>
      <c r="IP46"/>
      <c r="IQ46"/>
      <c r="IR46"/>
      <c r="IS46"/>
      <c r="IT46"/>
      <c r="IU46"/>
      <c r="IV46"/>
    </row>
    <row r="47" spans="1:256" s="3" customFormat="1" ht="15.75" x14ac:dyDescent="0.25">
      <c r="A47" s="6">
        <v>43</v>
      </c>
      <c r="B47" s="11">
        <v>446</v>
      </c>
      <c r="C47" s="4">
        <v>42881</v>
      </c>
      <c r="D47" s="12">
        <v>0.10277777777777779</v>
      </c>
      <c r="E47" s="13">
        <v>42860</v>
      </c>
      <c r="F47" s="13">
        <v>42896</v>
      </c>
      <c r="G47" s="55" t="s">
        <v>106</v>
      </c>
      <c r="H47" s="15">
        <v>855572</v>
      </c>
      <c r="I47" s="4">
        <v>42902</v>
      </c>
      <c r="J47" s="10">
        <v>42899</v>
      </c>
      <c r="K47" s="1" t="s">
        <v>39</v>
      </c>
      <c r="L47" s="16" t="str">
        <f t="shared" si="0"/>
        <v>A tiempo</v>
      </c>
      <c r="M47"/>
      <c r="N47"/>
      <c r="O47"/>
      <c r="P47"/>
      <c r="Q47"/>
      <c r="R47"/>
      <c r="S47"/>
      <c r="T47"/>
      <c r="U47"/>
      <c r="V47"/>
      <c r="W47"/>
      <c r="X47"/>
      <c r="Y47"/>
      <c r="Z47"/>
      <c r="AA47"/>
      <c r="AB47"/>
      <c r="AC47"/>
      <c r="AD47"/>
      <c r="AE47"/>
      <c r="AF47"/>
      <c r="AG47"/>
      <c r="AH47"/>
      <c r="AI47"/>
      <c r="AJ47"/>
      <c r="AK47"/>
      <c r="AL47"/>
      <c r="AM47"/>
      <c r="AN47"/>
      <c r="AO47"/>
      <c r="AP47"/>
      <c r="AQ47"/>
      <c r="AR47"/>
      <c r="AS47"/>
      <c r="AT47"/>
      <c r="AU47"/>
      <c r="AV47"/>
      <c r="AW47"/>
      <c r="AX47"/>
      <c r="AY47"/>
      <c r="AZ47"/>
      <c r="BA47"/>
      <c r="BB47"/>
      <c r="BC47"/>
      <c r="BD47"/>
      <c r="BE47"/>
      <c r="BF47"/>
      <c r="BG47"/>
      <c r="BH47"/>
      <c r="BI47"/>
      <c r="BJ47"/>
      <c r="BK47"/>
      <c r="BL47"/>
      <c r="BM47"/>
      <c r="BN47"/>
      <c r="BO47"/>
      <c r="BP47"/>
      <c r="BQ47"/>
      <c r="BR47"/>
      <c r="BS47"/>
      <c r="BT47"/>
      <c r="BU47"/>
      <c r="BV47"/>
      <c r="BW47"/>
      <c r="BX47"/>
      <c r="BY47"/>
      <c r="BZ47"/>
      <c r="CA47"/>
      <c r="CB47"/>
      <c r="CC47"/>
      <c r="CD47"/>
      <c r="CE47"/>
      <c r="CF47"/>
      <c r="CG47"/>
      <c r="CH47"/>
      <c r="CI47"/>
      <c r="CJ47"/>
      <c r="CK47"/>
      <c r="CL47"/>
      <c r="CM47"/>
      <c r="CN47"/>
      <c r="CO47"/>
      <c r="CP47"/>
      <c r="CQ47"/>
      <c r="CR47"/>
      <c r="CS47"/>
      <c r="CT47"/>
      <c r="CU47"/>
      <c r="CV47"/>
      <c r="CW47"/>
      <c r="CX47"/>
      <c r="CY47"/>
      <c r="CZ47"/>
      <c r="DA47"/>
      <c r="DB47"/>
      <c r="DC47"/>
      <c r="DD47"/>
      <c r="DE47"/>
      <c r="DF47"/>
      <c r="DG47"/>
      <c r="DH47"/>
      <c r="DI47"/>
      <c r="DJ47"/>
      <c r="DK47"/>
      <c r="DL47"/>
      <c r="DM47"/>
      <c r="DN47"/>
      <c r="DO47"/>
      <c r="DP47"/>
      <c r="DQ47"/>
      <c r="DR47"/>
      <c r="DS47"/>
      <c r="DT47"/>
      <c r="DU47"/>
      <c r="DV47"/>
      <c r="DW47"/>
      <c r="DX47"/>
      <c r="DY47"/>
      <c r="DZ47"/>
      <c r="EA47"/>
      <c r="EB47"/>
      <c r="EC47"/>
      <c r="ED47"/>
      <c r="EE47"/>
      <c r="EF47"/>
      <c r="EG47"/>
      <c r="EH47"/>
      <c r="EI47"/>
      <c r="EJ47"/>
      <c r="EK47"/>
      <c r="EL47"/>
      <c r="EM47"/>
      <c r="EN47"/>
      <c r="EO47"/>
      <c r="EP47"/>
      <c r="EQ47"/>
      <c r="ER47"/>
      <c r="ES47"/>
      <c r="ET47"/>
      <c r="EU47"/>
      <c r="EV47"/>
      <c r="EW47"/>
      <c r="EX47"/>
      <c r="EY47"/>
      <c r="EZ47"/>
      <c r="FA47"/>
      <c r="FB47"/>
      <c r="FC47"/>
      <c r="FD47"/>
      <c r="FE47"/>
      <c r="FF47"/>
      <c r="FG47"/>
      <c r="FH47"/>
      <c r="FI47"/>
      <c r="FJ47"/>
      <c r="FK47"/>
      <c r="FL47"/>
      <c r="FM47"/>
      <c r="FN47"/>
      <c r="FO47"/>
      <c r="FP47"/>
      <c r="FQ47"/>
      <c r="FR47"/>
      <c r="FS47"/>
      <c r="FT47"/>
      <c r="FU47"/>
      <c r="FV47"/>
      <c r="FW47"/>
      <c r="FX47"/>
      <c r="FY47"/>
      <c r="FZ47"/>
      <c r="GA47"/>
      <c r="GB47"/>
      <c r="GC47"/>
      <c r="GD47"/>
      <c r="GE47"/>
      <c r="GF47"/>
      <c r="GG47"/>
      <c r="GH47"/>
      <c r="GI47"/>
      <c r="GJ47"/>
      <c r="GK47"/>
      <c r="GL47"/>
      <c r="GM47"/>
      <c r="GN47"/>
      <c r="GO47"/>
      <c r="GP47"/>
      <c r="GQ47"/>
      <c r="GR47"/>
      <c r="GS47"/>
      <c r="GT47"/>
      <c r="GU47"/>
      <c r="GV47"/>
      <c r="GW47"/>
      <c r="GX47"/>
      <c r="GY47"/>
      <c r="GZ47"/>
      <c r="HA47"/>
      <c r="HB47"/>
      <c r="HC47"/>
      <c r="HD47"/>
      <c r="HE47"/>
      <c r="HF47"/>
      <c r="HG47"/>
      <c r="HH47"/>
      <c r="HI47"/>
      <c r="HJ47"/>
      <c r="HK47"/>
      <c r="HL47"/>
      <c r="HM47"/>
      <c r="HN47"/>
      <c r="HO47"/>
      <c r="HP47"/>
      <c r="HQ47"/>
      <c r="HR47"/>
      <c r="HS47"/>
      <c r="HT47"/>
      <c r="HU47"/>
      <c r="HV47"/>
      <c r="HW47"/>
      <c r="HX47"/>
      <c r="HY47"/>
      <c r="HZ47"/>
      <c r="IA47"/>
      <c r="IB47"/>
      <c r="IC47"/>
      <c r="ID47"/>
      <c r="IE47"/>
      <c r="IF47"/>
      <c r="IG47"/>
      <c r="IH47"/>
      <c r="II47"/>
      <c r="IJ47"/>
      <c r="IK47"/>
      <c r="IL47"/>
      <c r="IM47"/>
      <c r="IN47"/>
      <c r="IO47"/>
      <c r="IP47"/>
      <c r="IQ47"/>
      <c r="IR47"/>
      <c r="IS47"/>
      <c r="IT47"/>
      <c r="IU47"/>
      <c r="IV47"/>
    </row>
    <row r="48" spans="1:256" s="3" customFormat="1" ht="15.75" x14ac:dyDescent="0.25">
      <c r="A48" s="6">
        <v>44</v>
      </c>
      <c r="B48" s="11">
        <v>447</v>
      </c>
      <c r="C48" s="4">
        <v>42881</v>
      </c>
      <c r="D48" s="12">
        <v>0.15277777777777776</v>
      </c>
      <c r="E48" s="13">
        <v>42885</v>
      </c>
      <c r="F48" s="13">
        <v>42889</v>
      </c>
      <c r="G48" s="55" t="s">
        <v>107</v>
      </c>
      <c r="H48" s="15">
        <v>541863</v>
      </c>
      <c r="I48" s="4">
        <v>42895</v>
      </c>
      <c r="J48" s="10">
        <v>42894</v>
      </c>
      <c r="K48" s="1" t="s">
        <v>39</v>
      </c>
      <c r="L48" s="16" t="str">
        <f>+IF(J44-I44&gt;=1,"Atrasado","A tiempo")</f>
        <v>A tiempo</v>
      </c>
      <c r="M48"/>
      <c r="N48"/>
      <c r="O48"/>
      <c r="P48"/>
      <c r="Q48"/>
      <c r="R48"/>
      <c r="S48"/>
      <c r="T48"/>
      <c r="U48"/>
      <c r="V48"/>
      <c r="W48"/>
      <c r="X48"/>
      <c r="Y48"/>
      <c r="Z48"/>
      <c r="AA48"/>
      <c r="AB48"/>
      <c r="AC48"/>
      <c r="AD48"/>
      <c r="AE48"/>
      <c r="AF48"/>
      <c r="AG48"/>
      <c r="AH48"/>
      <c r="AI48"/>
      <c r="AJ48"/>
      <c r="AK48"/>
      <c r="AL48"/>
      <c r="AM48"/>
      <c r="AN48"/>
      <c r="AO48"/>
      <c r="AP48"/>
      <c r="AQ48"/>
      <c r="AR48"/>
      <c r="AS48"/>
      <c r="AT48"/>
      <c r="AU48"/>
      <c r="AV48"/>
      <c r="AW48"/>
      <c r="AX48"/>
      <c r="AY48"/>
      <c r="AZ48"/>
      <c r="BA48"/>
      <c r="BB48"/>
      <c r="BC48"/>
      <c r="BD48"/>
      <c r="BE48"/>
      <c r="BF48"/>
      <c r="BG48"/>
      <c r="BH48"/>
      <c r="BI48"/>
      <c r="BJ48"/>
      <c r="BK48"/>
      <c r="BL48"/>
      <c r="BM48"/>
      <c r="BN48"/>
      <c r="BO48"/>
      <c r="BP48"/>
      <c r="BQ48"/>
      <c r="BR48"/>
      <c r="BS48"/>
      <c r="BT48"/>
      <c r="BU48"/>
      <c r="BV48"/>
      <c r="BW48"/>
      <c r="BX48"/>
      <c r="BY48"/>
      <c r="BZ48"/>
      <c r="CA48"/>
      <c r="CB48"/>
      <c r="CC48"/>
      <c r="CD48"/>
      <c r="CE48"/>
      <c r="CF48"/>
      <c r="CG48"/>
      <c r="CH48"/>
      <c r="CI48"/>
      <c r="CJ48"/>
      <c r="CK48"/>
      <c r="CL48"/>
      <c r="CM48"/>
      <c r="CN48"/>
      <c r="CO48"/>
      <c r="CP48"/>
      <c r="CQ48"/>
      <c r="CR48"/>
      <c r="CS48"/>
      <c r="CT48"/>
      <c r="CU48"/>
      <c r="CV48"/>
      <c r="CW48"/>
      <c r="CX48"/>
      <c r="CY48"/>
      <c r="CZ48"/>
      <c r="DA48"/>
      <c r="DB48"/>
      <c r="DC48"/>
      <c r="DD48"/>
      <c r="DE48"/>
      <c r="DF48"/>
      <c r="DG48"/>
      <c r="DH48"/>
      <c r="DI48"/>
      <c r="DJ48"/>
      <c r="DK48"/>
      <c r="DL48"/>
      <c r="DM48"/>
      <c r="DN48"/>
      <c r="DO48"/>
      <c r="DP48"/>
      <c r="DQ48"/>
      <c r="DR48"/>
      <c r="DS48"/>
      <c r="DT48"/>
      <c r="DU48"/>
      <c r="DV48"/>
      <c r="DW48"/>
      <c r="DX48"/>
      <c r="DY48"/>
      <c r="DZ48"/>
      <c r="EA48"/>
      <c r="EB48"/>
      <c r="EC48"/>
      <c r="ED48"/>
      <c r="EE48"/>
      <c r="EF48"/>
      <c r="EG48"/>
      <c r="EH48"/>
      <c r="EI48"/>
      <c r="EJ48"/>
      <c r="EK48"/>
      <c r="EL48"/>
      <c r="EM48"/>
      <c r="EN48"/>
      <c r="EO48"/>
      <c r="EP48"/>
      <c r="EQ48"/>
      <c r="ER48"/>
      <c r="ES48"/>
      <c r="ET48"/>
      <c r="EU48"/>
      <c r="EV48"/>
      <c r="EW48"/>
      <c r="EX48"/>
      <c r="EY48"/>
      <c r="EZ48"/>
      <c r="FA48"/>
      <c r="FB48"/>
      <c r="FC48"/>
      <c r="FD48"/>
      <c r="FE48"/>
      <c r="FF48"/>
      <c r="FG48"/>
      <c r="FH48"/>
      <c r="FI48"/>
      <c r="FJ48"/>
      <c r="FK48"/>
      <c r="FL48"/>
      <c r="FM48"/>
      <c r="FN48"/>
      <c r="FO48"/>
      <c r="FP48"/>
      <c r="FQ48"/>
      <c r="FR48"/>
      <c r="FS48"/>
      <c r="FT48"/>
      <c r="FU48"/>
      <c r="FV48"/>
      <c r="FW48"/>
      <c r="FX48"/>
      <c r="FY48"/>
      <c r="FZ48"/>
      <c r="GA48"/>
      <c r="GB48"/>
      <c r="GC48"/>
      <c r="GD48"/>
      <c r="GE48"/>
      <c r="GF48"/>
      <c r="GG48"/>
      <c r="GH48"/>
      <c r="GI48"/>
      <c r="GJ48"/>
      <c r="GK48"/>
      <c r="GL48"/>
      <c r="GM48"/>
      <c r="GN48"/>
      <c r="GO48"/>
      <c r="GP48"/>
      <c r="GQ48"/>
      <c r="GR48"/>
      <c r="GS48"/>
      <c r="GT48"/>
      <c r="GU48"/>
      <c r="GV48"/>
      <c r="GW48"/>
      <c r="GX48"/>
      <c r="GY48"/>
      <c r="GZ48"/>
      <c r="HA48"/>
      <c r="HB48"/>
      <c r="HC48"/>
      <c r="HD48"/>
      <c r="HE48"/>
      <c r="HF48"/>
      <c r="HG48"/>
      <c r="HH48"/>
      <c r="HI48"/>
      <c r="HJ48"/>
      <c r="HK48"/>
      <c r="HL48"/>
      <c r="HM48"/>
      <c r="HN48"/>
      <c r="HO48"/>
      <c r="HP48"/>
      <c r="HQ48"/>
      <c r="HR48"/>
      <c r="HS48"/>
      <c r="HT48"/>
      <c r="HU48"/>
      <c r="HV48"/>
      <c r="HW48"/>
      <c r="HX48"/>
      <c r="HY48"/>
      <c r="HZ48"/>
      <c r="IA48"/>
      <c r="IB48"/>
      <c r="IC48"/>
      <c r="ID48"/>
      <c r="IE48"/>
      <c r="IF48"/>
      <c r="IG48"/>
      <c r="IH48"/>
      <c r="II48"/>
      <c r="IJ48"/>
      <c r="IK48"/>
      <c r="IL48"/>
      <c r="IM48"/>
      <c r="IN48"/>
      <c r="IO48"/>
      <c r="IP48"/>
      <c r="IQ48"/>
      <c r="IR48"/>
      <c r="IS48"/>
      <c r="IT48"/>
      <c r="IU48"/>
      <c r="IV48"/>
    </row>
    <row r="49" spans="1:256" s="3" customFormat="1" ht="15.75" x14ac:dyDescent="0.25">
      <c r="A49" s="6">
        <v>45</v>
      </c>
      <c r="B49" s="11">
        <v>5</v>
      </c>
      <c r="C49" s="4">
        <v>42887</v>
      </c>
      <c r="D49" s="12">
        <v>0.1388888888888889</v>
      </c>
      <c r="E49" s="13">
        <v>42891</v>
      </c>
      <c r="F49" s="13">
        <v>42895</v>
      </c>
      <c r="G49" s="55" t="s">
        <v>66</v>
      </c>
      <c r="H49" s="15">
        <v>2234565</v>
      </c>
      <c r="I49" s="4">
        <v>42902</v>
      </c>
      <c r="J49" s="10">
        <v>42900</v>
      </c>
      <c r="K49" s="1" t="s">
        <v>39</v>
      </c>
      <c r="L49" s="16" t="str">
        <f t="shared" ref="L49:L112" si="1">+IF(J45-I45&gt;=1,"Atrasado","A tiempo")</f>
        <v>A tiempo</v>
      </c>
      <c r="M49"/>
      <c r="N49"/>
      <c r="O49"/>
      <c r="P49"/>
      <c r="Q49"/>
      <c r="R49"/>
      <c r="S49"/>
      <c r="T49"/>
      <c r="U49"/>
      <c r="V49"/>
      <c r="W49"/>
      <c r="X49"/>
      <c r="Y49"/>
      <c r="Z49"/>
      <c r="AA49"/>
      <c r="AB49"/>
      <c r="AC49"/>
      <c r="AD49"/>
      <c r="AE49"/>
      <c r="AF49"/>
      <c r="AG49"/>
      <c r="AH49"/>
      <c r="AI49"/>
      <c r="AJ49"/>
      <c r="AK49"/>
      <c r="AL49"/>
      <c r="AM49"/>
      <c r="AN49"/>
      <c r="AO49"/>
      <c r="AP49"/>
      <c r="AQ49"/>
      <c r="AR49"/>
      <c r="AS49"/>
      <c r="AT49"/>
      <c r="AU49"/>
      <c r="AV49"/>
      <c r="AW49"/>
      <c r="AX49"/>
      <c r="AY49"/>
      <c r="AZ49"/>
      <c r="BA49"/>
      <c r="BB49"/>
      <c r="BC49"/>
      <c r="BD49"/>
      <c r="BE49"/>
      <c r="BF49"/>
      <c r="BG49"/>
      <c r="BH49"/>
      <c r="BI49"/>
      <c r="BJ49"/>
      <c r="BK49"/>
      <c r="BL49"/>
      <c r="BM49"/>
      <c r="BN49"/>
      <c r="BO49"/>
      <c r="BP49"/>
      <c r="BQ49"/>
      <c r="BR49"/>
      <c r="BS49"/>
      <c r="BT49"/>
      <c r="BU49"/>
      <c r="BV49"/>
      <c r="BW49"/>
      <c r="BX49"/>
      <c r="BY49"/>
      <c r="BZ49"/>
      <c r="CA49"/>
      <c r="CB49"/>
      <c r="CC49"/>
      <c r="CD49"/>
      <c r="CE49"/>
      <c r="CF49"/>
      <c r="CG49"/>
      <c r="CH49"/>
      <c r="CI49"/>
      <c r="CJ49"/>
      <c r="CK49"/>
      <c r="CL49"/>
      <c r="CM49"/>
      <c r="CN49"/>
      <c r="CO49"/>
      <c r="CP49"/>
      <c r="CQ49"/>
      <c r="CR49"/>
      <c r="CS49"/>
      <c r="CT49"/>
      <c r="CU49"/>
      <c r="CV49"/>
      <c r="CW49"/>
      <c r="CX49"/>
      <c r="CY49"/>
      <c r="CZ49"/>
      <c r="DA49"/>
      <c r="DB49"/>
      <c r="DC49"/>
      <c r="DD49"/>
      <c r="DE49"/>
      <c r="DF49"/>
      <c r="DG49"/>
      <c r="DH49"/>
      <c r="DI49"/>
      <c r="DJ49"/>
      <c r="DK49"/>
      <c r="DL49"/>
      <c r="DM49"/>
      <c r="DN49"/>
      <c r="DO49"/>
      <c r="DP49"/>
      <c r="DQ49"/>
      <c r="DR49"/>
      <c r="DS49"/>
      <c r="DT49"/>
      <c r="DU49"/>
      <c r="DV49"/>
      <c r="DW49"/>
      <c r="DX49"/>
      <c r="DY49"/>
      <c r="DZ49"/>
      <c r="EA49"/>
      <c r="EB49"/>
      <c r="EC49"/>
      <c r="ED49"/>
      <c r="EE49"/>
      <c r="EF49"/>
      <c r="EG49"/>
      <c r="EH49"/>
      <c r="EI49"/>
      <c r="EJ49"/>
      <c r="EK49"/>
      <c r="EL49"/>
      <c r="EM49"/>
      <c r="EN49"/>
      <c r="EO49"/>
      <c r="EP49"/>
      <c r="EQ49"/>
      <c r="ER49"/>
      <c r="ES49"/>
      <c r="ET49"/>
      <c r="EU49"/>
      <c r="EV49"/>
      <c r="EW49"/>
      <c r="EX49"/>
      <c r="EY49"/>
      <c r="EZ49"/>
      <c r="FA49"/>
      <c r="FB49"/>
      <c r="FC49"/>
      <c r="FD49"/>
      <c r="FE49"/>
      <c r="FF49"/>
      <c r="FG49"/>
      <c r="FH49"/>
      <c r="FI49"/>
      <c r="FJ49"/>
      <c r="FK49"/>
      <c r="FL49"/>
      <c r="FM49"/>
      <c r="FN49"/>
      <c r="FO49"/>
      <c r="FP49"/>
      <c r="FQ49"/>
      <c r="FR49"/>
      <c r="FS49"/>
      <c r="FT49"/>
      <c r="FU49"/>
      <c r="FV49"/>
      <c r="FW49"/>
      <c r="FX49"/>
      <c r="FY49"/>
      <c r="FZ49"/>
      <c r="GA49"/>
      <c r="GB49"/>
      <c r="GC49"/>
      <c r="GD49"/>
      <c r="GE49"/>
      <c r="GF49"/>
      <c r="GG49"/>
      <c r="GH49"/>
      <c r="GI49"/>
      <c r="GJ49"/>
      <c r="GK49"/>
      <c r="GL49"/>
      <c r="GM49"/>
      <c r="GN49"/>
      <c r="GO49"/>
      <c r="GP49"/>
      <c r="GQ49"/>
      <c r="GR49"/>
      <c r="GS49"/>
      <c r="GT49"/>
      <c r="GU49"/>
      <c r="GV49"/>
      <c r="GW49"/>
      <c r="GX49"/>
      <c r="GY49"/>
      <c r="GZ49"/>
      <c r="HA49"/>
      <c r="HB49"/>
      <c r="HC49"/>
      <c r="HD49"/>
      <c r="HE49"/>
      <c r="HF49"/>
      <c r="HG49"/>
      <c r="HH49"/>
      <c r="HI49"/>
      <c r="HJ49"/>
      <c r="HK49"/>
      <c r="HL49"/>
      <c r="HM49"/>
      <c r="HN49"/>
      <c r="HO49"/>
      <c r="HP49"/>
      <c r="HQ49"/>
      <c r="HR49"/>
      <c r="HS49"/>
      <c r="HT49"/>
      <c r="HU49"/>
      <c r="HV49"/>
      <c r="HW49"/>
      <c r="HX49"/>
      <c r="HY49"/>
      <c r="HZ49"/>
      <c r="IA49"/>
      <c r="IB49"/>
      <c r="IC49"/>
      <c r="ID49"/>
      <c r="IE49"/>
      <c r="IF49"/>
      <c r="IG49"/>
      <c r="IH49"/>
      <c r="II49"/>
      <c r="IJ49"/>
      <c r="IK49"/>
      <c r="IL49"/>
      <c r="IM49"/>
      <c r="IN49"/>
      <c r="IO49"/>
      <c r="IP49"/>
      <c r="IQ49"/>
      <c r="IR49"/>
      <c r="IS49"/>
      <c r="IT49"/>
      <c r="IU49"/>
      <c r="IV49"/>
    </row>
    <row r="50" spans="1:256" s="3" customFormat="1" ht="15.75" x14ac:dyDescent="0.25">
      <c r="A50" s="6">
        <v>46</v>
      </c>
      <c r="B50" s="11">
        <v>448</v>
      </c>
      <c r="C50" s="4">
        <v>42887</v>
      </c>
      <c r="D50" s="12">
        <v>0.34722222222222227</v>
      </c>
      <c r="E50" s="13">
        <v>42892</v>
      </c>
      <c r="F50" s="13">
        <v>42895</v>
      </c>
      <c r="G50" s="55" t="s">
        <v>108</v>
      </c>
      <c r="H50" s="15">
        <v>481449</v>
      </c>
      <c r="I50" s="4">
        <v>42902</v>
      </c>
      <c r="J50" s="10">
        <v>42899</v>
      </c>
      <c r="K50" s="1" t="s">
        <v>39</v>
      </c>
      <c r="L50" s="16" t="str">
        <f t="shared" si="1"/>
        <v>A tiempo</v>
      </c>
      <c r="M50"/>
      <c r="N50"/>
      <c r="O50"/>
      <c r="P50"/>
      <c r="Q50"/>
      <c r="R50"/>
      <c r="S50"/>
      <c r="T50"/>
      <c r="U50"/>
      <c r="V50"/>
      <c r="W50"/>
      <c r="X50"/>
      <c r="Y50"/>
      <c r="Z50"/>
      <c r="AA50"/>
      <c r="AB50"/>
      <c r="AC50"/>
      <c r="AD50"/>
      <c r="AE50"/>
      <c r="AF50"/>
      <c r="AG50"/>
      <c r="AH50"/>
      <c r="AI50"/>
      <c r="AJ50"/>
      <c r="AK50"/>
      <c r="AL50"/>
      <c r="AM50"/>
      <c r="AN50"/>
      <c r="AO50"/>
      <c r="AP50"/>
      <c r="AQ50"/>
      <c r="AR50"/>
      <c r="AS50"/>
      <c r="AT50"/>
      <c r="AU50"/>
      <c r="AV50"/>
      <c r="AW50"/>
      <c r="AX50"/>
      <c r="AY50"/>
      <c r="AZ50"/>
      <c r="BA50"/>
      <c r="BB50"/>
      <c r="BC50"/>
      <c r="BD50"/>
      <c r="BE50"/>
      <c r="BF50"/>
      <c r="BG50"/>
      <c r="BH50"/>
      <c r="BI50"/>
      <c r="BJ50"/>
      <c r="BK50"/>
      <c r="BL50"/>
      <c r="BM50"/>
      <c r="BN50"/>
      <c r="BO50"/>
      <c r="BP50"/>
      <c r="BQ50"/>
      <c r="BR50"/>
      <c r="BS50"/>
      <c r="BT50"/>
      <c r="BU50"/>
      <c r="BV50"/>
      <c r="BW50"/>
      <c r="BX50"/>
      <c r="BY50"/>
      <c r="BZ50"/>
      <c r="CA50"/>
      <c r="CB50"/>
      <c r="CC50"/>
      <c r="CD50"/>
      <c r="CE50"/>
      <c r="CF50"/>
      <c r="CG50"/>
      <c r="CH50"/>
      <c r="CI50"/>
      <c r="CJ50"/>
      <c r="CK50"/>
      <c r="CL50"/>
      <c r="CM50"/>
      <c r="CN50"/>
      <c r="CO50"/>
      <c r="CP50"/>
      <c r="CQ50"/>
      <c r="CR50"/>
      <c r="CS50"/>
      <c r="CT50"/>
      <c r="CU50"/>
      <c r="CV50"/>
      <c r="CW50"/>
      <c r="CX50"/>
      <c r="CY50"/>
      <c r="CZ50"/>
      <c r="DA50"/>
      <c r="DB50"/>
      <c r="DC50"/>
      <c r="DD50"/>
      <c r="DE50"/>
      <c r="DF50"/>
      <c r="DG50"/>
      <c r="DH50"/>
      <c r="DI50"/>
      <c r="DJ50"/>
      <c r="DK50"/>
      <c r="DL50"/>
      <c r="DM50"/>
      <c r="DN50"/>
      <c r="DO50"/>
      <c r="DP50"/>
      <c r="DQ50"/>
      <c r="DR50"/>
      <c r="DS50"/>
      <c r="DT50"/>
      <c r="DU50"/>
      <c r="DV50"/>
      <c r="DW50"/>
      <c r="DX50"/>
      <c r="DY50"/>
      <c r="DZ50"/>
      <c r="EA50"/>
      <c r="EB50"/>
      <c r="EC50"/>
      <c r="ED50"/>
      <c r="EE50"/>
      <c r="EF50"/>
      <c r="EG50"/>
      <c r="EH50"/>
      <c r="EI50"/>
      <c r="EJ50"/>
      <c r="EK50"/>
      <c r="EL50"/>
      <c r="EM50"/>
      <c r="EN50"/>
      <c r="EO50"/>
      <c r="EP50"/>
      <c r="EQ50"/>
      <c r="ER50"/>
      <c r="ES50"/>
      <c r="ET50"/>
      <c r="EU50"/>
      <c r="EV50"/>
      <c r="EW50"/>
      <c r="EX50"/>
      <c r="EY50"/>
      <c r="EZ50"/>
      <c r="FA50"/>
      <c r="FB50"/>
      <c r="FC50"/>
      <c r="FD50"/>
      <c r="FE50"/>
      <c r="FF50"/>
      <c r="FG50"/>
      <c r="FH50"/>
      <c r="FI50"/>
      <c r="FJ50"/>
      <c r="FK50"/>
      <c r="FL50"/>
      <c r="FM50"/>
      <c r="FN50"/>
      <c r="FO50"/>
      <c r="FP50"/>
      <c r="FQ50"/>
      <c r="FR50"/>
      <c r="FS50"/>
      <c r="FT50"/>
      <c r="FU50"/>
      <c r="FV50"/>
      <c r="FW50"/>
      <c r="FX50"/>
      <c r="FY50"/>
      <c r="FZ50"/>
      <c r="GA50"/>
      <c r="GB50"/>
      <c r="GC50"/>
      <c r="GD50"/>
      <c r="GE50"/>
      <c r="GF50"/>
      <c r="GG50"/>
      <c r="GH50"/>
      <c r="GI50"/>
      <c r="GJ50"/>
      <c r="GK50"/>
      <c r="GL50"/>
      <c r="GM50"/>
      <c r="GN50"/>
      <c r="GO50"/>
      <c r="GP50"/>
      <c r="GQ50"/>
      <c r="GR50"/>
      <c r="GS50"/>
      <c r="GT50"/>
      <c r="GU50"/>
      <c r="GV50"/>
      <c r="GW50"/>
      <c r="GX50"/>
      <c r="GY50"/>
      <c r="GZ50"/>
      <c r="HA50"/>
      <c r="HB50"/>
      <c r="HC50"/>
      <c r="HD50"/>
      <c r="HE50"/>
      <c r="HF50"/>
      <c r="HG50"/>
      <c r="HH50"/>
      <c r="HI50"/>
      <c r="HJ50"/>
      <c r="HK50"/>
      <c r="HL50"/>
      <c r="HM50"/>
      <c r="HN50"/>
      <c r="HO50"/>
      <c r="HP50"/>
      <c r="HQ50"/>
      <c r="HR50"/>
      <c r="HS50"/>
      <c r="HT50"/>
      <c r="HU50"/>
      <c r="HV50"/>
      <c r="HW50"/>
      <c r="HX50"/>
      <c r="HY50"/>
      <c r="HZ50"/>
      <c r="IA50"/>
      <c r="IB50"/>
      <c r="IC50"/>
      <c r="ID50"/>
      <c r="IE50"/>
      <c r="IF50"/>
      <c r="IG50"/>
      <c r="IH50"/>
      <c r="II50"/>
      <c r="IJ50"/>
      <c r="IK50"/>
      <c r="IL50"/>
      <c r="IM50"/>
      <c r="IN50"/>
      <c r="IO50"/>
      <c r="IP50"/>
      <c r="IQ50"/>
      <c r="IR50"/>
      <c r="IS50"/>
      <c r="IT50"/>
      <c r="IU50"/>
      <c r="IV50"/>
    </row>
    <row r="51" spans="1:256" s="3" customFormat="1" ht="15.75" x14ac:dyDescent="0.25">
      <c r="A51" s="6">
        <v>47</v>
      </c>
      <c r="B51" s="11">
        <v>449</v>
      </c>
      <c r="C51" s="4">
        <v>42887</v>
      </c>
      <c r="D51" s="12">
        <v>0.34722222222222227</v>
      </c>
      <c r="E51" s="13">
        <v>42892</v>
      </c>
      <c r="F51" s="13">
        <v>42895</v>
      </c>
      <c r="G51" s="14" t="s">
        <v>109</v>
      </c>
      <c r="H51" s="15">
        <v>368371</v>
      </c>
      <c r="I51" s="4">
        <v>42902</v>
      </c>
      <c r="J51" s="10">
        <v>42899</v>
      </c>
      <c r="K51" s="1" t="s">
        <v>39</v>
      </c>
      <c r="L51" s="16" t="str">
        <f t="shared" si="1"/>
        <v>A tiempo</v>
      </c>
      <c r="M51"/>
      <c r="N51"/>
      <c r="O51"/>
      <c r="P51"/>
      <c r="Q51"/>
      <c r="R51"/>
      <c r="S51"/>
      <c r="T51"/>
      <c r="U51"/>
      <c r="V51"/>
      <c r="W51"/>
      <c r="X51"/>
      <c r="Y51"/>
      <c r="Z51"/>
      <c r="AA51"/>
      <c r="AB51"/>
      <c r="AC51"/>
      <c r="AD51"/>
      <c r="AE51"/>
      <c r="AF51"/>
      <c r="AG51"/>
      <c r="AH51"/>
      <c r="AI51"/>
      <c r="AJ51"/>
      <c r="AK51"/>
      <c r="AL51"/>
      <c r="AM51"/>
      <c r="AN51"/>
      <c r="AO51"/>
      <c r="AP51"/>
      <c r="AQ51"/>
      <c r="AR51"/>
      <c r="AS51"/>
      <c r="AT51"/>
      <c r="AU51"/>
      <c r="AV51"/>
      <c r="AW51"/>
      <c r="AX51"/>
      <c r="AY51"/>
      <c r="AZ51"/>
      <c r="BA51"/>
      <c r="BB51"/>
      <c r="BC51"/>
      <c r="BD51"/>
      <c r="BE51"/>
      <c r="BF51"/>
      <c r="BG51"/>
      <c r="BH51"/>
      <c r="BI51"/>
      <c r="BJ51"/>
      <c r="BK51"/>
      <c r="BL51"/>
      <c r="BM51"/>
      <c r="BN51"/>
      <c r="BO51"/>
      <c r="BP51"/>
      <c r="BQ51"/>
      <c r="BR51"/>
      <c r="BS51"/>
      <c r="BT51"/>
      <c r="BU51"/>
      <c r="BV51"/>
      <c r="BW51"/>
      <c r="BX51"/>
      <c r="BY51"/>
      <c r="BZ51"/>
      <c r="CA51"/>
      <c r="CB51"/>
      <c r="CC51"/>
      <c r="CD51"/>
      <c r="CE51"/>
      <c r="CF51"/>
      <c r="CG51"/>
      <c r="CH51"/>
      <c r="CI51"/>
      <c r="CJ51"/>
      <c r="CK51"/>
      <c r="CL51"/>
      <c r="CM51"/>
      <c r="CN51"/>
      <c r="CO51"/>
      <c r="CP51"/>
      <c r="CQ51"/>
      <c r="CR51"/>
      <c r="CS51"/>
      <c r="CT51"/>
      <c r="CU51"/>
      <c r="CV51"/>
      <c r="CW51"/>
      <c r="CX51"/>
      <c r="CY51"/>
      <c r="CZ51"/>
      <c r="DA51"/>
      <c r="DB51"/>
      <c r="DC51"/>
      <c r="DD51"/>
      <c r="DE51"/>
      <c r="DF51"/>
      <c r="DG51"/>
      <c r="DH51"/>
      <c r="DI51"/>
      <c r="DJ51"/>
      <c r="DK51"/>
      <c r="DL51"/>
      <c r="DM51"/>
      <c r="DN51"/>
      <c r="DO51"/>
      <c r="DP51"/>
      <c r="DQ51"/>
      <c r="DR51"/>
      <c r="DS51"/>
      <c r="DT51"/>
      <c r="DU51"/>
      <c r="DV51"/>
      <c r="DW51"/>
      <c r="DX51"/>
      <c r="DY51"/>
      <c r="DZ51"/>
      <c r="EA51"/>
      <c r="EB51"/>
      <c r="EC51"/>
      <c r="ED51"/>
      <c r="EE51"/>
      <c r="EF51"/>
      <c r="EG51"/>
      <c r="EH51"/>
      <c r="EI51"/>
      <c r="EJ51"/>
      <c r="EK51"/>
      <c r="EL51"/>
      <c r="EM51"/>
      <c r="EN51"/>
      <c r="EO51"/>
      <c r="EP51"/>
      <c r="EQ51"/>
      <c r="ER51"/>
      <c r="ES51"/>
      <c r="ET51"/>
      <c r="EU51"/>
      <c r="EV51"/>
      <c r="EW51"/>
      <c r="EX51"/>
      <c r="EY51"/>
      <c r="EZ51"/>
      <c r="FA51"/>
      <c r="FB51"/>
      <c r="FC51"/>
      <c r="FD51"/>
      <c r="FE51"/>
      <c r="FF51"/>
      <c r="FG51"/>
      <c r="FH51"/>
      <c r="FI51"/>
      <c r="FJ51"/>
      <c r="FK51"/>
      <c r="FL51"/>
      <c r="FM51"/>
      <c r="FN51"/>
      <c r="FO51"/>
      <c r="FP51"/>
      <c r="FQ51"/>
      <c r="FR51"/>
      <c r="FS51"/>
      <c r="FT51"/>
      <c r="FU51"/>
      <c r="FV51"/>
      <c r="FW51"/>
      <c r="FX51"/>
      <c r="FY51"/>
      <c r="FZ51"/>
      <c r="GA51"/>
      <c r="GB51"/>
      <c r="GC51"/>
      <c r="GD51"/>
      <c r="GE51"/>
      <c r="GF51"/>
      <c r="GG51"/>
      <c r="GH51"/>
      <c r="GI51"/>
      <c r="GJ51"/>
      <c r="GK51"/>
      <c r="GL51"/>
      <c r="GM51"/>
      <c r="GN51"/>
      <c r="GO51"/>
      <c r="GP51"/>
      <c r="GQ51"/>
      <c r="GR51"/>
      <c r="GS51"/>
      <c r="GT51"/>
      <c r="GU51"/>
      <c r="GV51"/>
      <c r="GW51"/>
      <c r="GX51"/>
      <c r="GY51"/>
      <c r="GZ51"/>
      <c r="HA51"/>
      <c r="HB51"/>
      <c r="HC51"/>
      <c r="HD51"/>
      <c r="HE51"/>
      <c r="HF51"/>
      <c r="HG51"/>
      <c r="HH51"/>
      <c r="HI51"/>
      <c r="HJ51"/>
      <c r="HK51"/>
      <c r="HL51"/>
      <c r="HM51"/>
      <c r="HN51"/>
      <c r="HO51"/>
      <c r="HP51"/>
      <c r="HQ51"/>
      <c r="HR51"/>
      <c r="HS51"/>
      <c r="HT51"/>
      <c r="HU51"/>
      <c r="HV51"/>
      <c r="HW51"/>
      <c r="HX51"/>
      <c r="HY51"/>
      <c r="HZ51"/>
      <c r="IA51"/>
      <c r="IB51"/>
      <c r="IC51"/>
      <c r="ID51"/>
      <c r="IE51"/>
      <c r="IF51"/>
      <c r="IG51"/>
      <c r="IH51"/>
      <c r="II51"/>
      <c r="IJ51"/>
      <c r="IK51"/>
      <c r="IL51"/>
      <c r="IM51"/>
      <c r="IN51"/>
      <c r="IO51"/>
      <c r="IP51"/>
      <c r="IQ51"/>
      <c r="IR51"/>
      <c r="IS51"/>
      <c r="IT51"/>
      <c r="IU51"/>
      <c r="IV51"/>
    </row>
    <row r="52" spans="1:256" s="3" customFormat="1" ht="15.75" x14ac:dyDescent="0.25">
      <c r="A52" s="6">
        <v>48</v>
      </c>
      <c r="B52" s="11">
        <v>450</v>
      </c>
      <c r="C52" s="4">
        <v>42887</v>
      </c>
      <c r="D52" s="12">
        <v>0.36041666666666666</v>
      </c>
      <c r="E52" s="13">
        <v>42887</v>
      </c>
      <c r="F52" s="13">
        <v>42889</v>
      </c>
      <c r="G52" s="14" t="s">
        <v>100</v>
      </c>
      <c r="H52" s="15">
        <v>365260</v>
      </c>
      <c r="I52" s="4">
        <v>42895</v>
      </c>
      <c r="J52" s="10">
        <v>42893</v>
      </c>
      <c r="K52" s="1" t="s">
        <v>39</v>
      </c>
      <c r="L52" s="16" t="str">
        <f t="shared" si="1"/>
        <v>A tiempo</v>
      </c>
      <c r="M52"/>
      <c r="N52"/>
      <c r="O52"/>
      <c r="P52"/>
      <c r="Q52"/>
      <c r="R52"/>
      <c r="S52"/>
      <c r="T52"/>
      <c r="U52"/>
      <c r="V52"/>
      <c r="W52"/>
      <c r="X52"/>
      <c r="Y52"/>
      <c r="Z52"/>
      <c r="AA52"/>
      <c r="AB52"/>
      <c r="AC52"/>
      <c r="AD52"/>
      <c r="AE52"/>
      <c r="AF52"/>
      <c r="AG52"/>
      <c r="AH52"/>
      <c r="AI52"/>
      <c r="AJ52"/>
      <c r="AK52"/>
      <c r="AL52"/>
      <c r="AM52"/>
      <c r="AN52"/>
      <c r="AO52"/>
      <c r="AP52"/>
      <c r="AQ52"/>
      <c r="AR52"/>
      <c r="AS52"/>
      <c r="AT52"/>
      <c r="AU52"/>
      <c r="AV52"/>
      <c r="AW52"/>
      <c r="AX52"/>
      <c r="AY52"/>
      <c r="AZ52"/>
      <c r="BA52"/>
      <c r="BB52"/>
      <c r="BC52"/>
      <c r="BD52"/>
      <c r="BE52"/>
      <c r="BF52"/>
      <c r="BG52"/>
      <c r="BH52"/>
      <c r="BI52"/>
      <c r="BJ52"/>
      <c r="BK52"/>
      <c r="BL52"/>
      <c r="BM52"/>
      <c r="BN52"/>
      <c r="BO52"/>
      <c r="BP52"/>
      <c r="BQ52"/>
      <c r="BR52"/>
      <c r="BS52"/>
      <c r="BT52"/>
      <c r="BU52"/>
      <c r="BV52"/>
      <c r="BW52"/>
      <c r="BX52"/>
      <c r="BY52"/>
      <c r="BZ52"/>
      <c r="CA52"/>
      <c r="CB52"/>
      <c r="CC52"/>
      <c r="CD52"/>
      <c r="CE52"/>
      <c r="CF52"/>
      <c r="CG52"/>
      <c r="CH52"/>
      <c r="CI52"/>
      <c r="CJ52"/>
      <c r="CK52"/>
      <c r="CL52"/>
      <c r="CM52"/>
      <c r="CN52"/>
      <c r="CO52"/>
      <c r="CP52"/>
      <c r="CQ52"/>
      <c r="CR52"/>
      <c r="CS52"/>
      <c r="CT52"/>
      <c r="CU52"/>
      <c r="CV52"/>
      <c r="CW52"/>
      <c r="CX52"/>
      <c r="CY52"/>
      <c r="CZ52"/>
      <c r="DA52"/>
      <c r="DB52"/>
      <c r="DC52"/>
      <c r="DD52"/>
      <c r="DE52"/>
      <c r="DF52"/>
      <c r="DG52"/>
      <c r="DH52"/>
      <c r="DI52"/>
      <c r="DJ52"/>
      <c r="DK52"/>
      <c r="DL52"/>
      <c r="DM52"/>
      <c r="DN52"/>
      <c r="DO52"/>
      <c r="DP52"/>
      <c r="DQ52"/>
      <c r="DR52"/>
      <c r="DS52"/>
      <c r="DT52"/>
      <c r="DU52"/>
      <c r="DV52"/>
      <c r="DW52"/>
      <c r="DX52"/>
      <c r="DY52"/>
      <c r="DZ52"/>
      <c r="EA52"/>
      <c r="EB52"/>
      <c r="EC52"/>
      <c r="ED52"/>
      <c r="EE52"/>
      <c r="EF52"/>
      <c r="EG52"/>
      <c r="EH52"/>
      <c r="EI52"/>
      <c r="EJ52"/>
      <c r="EK52"/>
      <c r="EL52"/>
      <c r="EM52"/>
      <c r="EN52"/>
      <c r="EO52"/>
      <c r="EP52"/>
      <c r="EQ52"/>
      <c r="ER52"/>
      <c r="ES52"/>
      <c r="ET52"/>
      <c r="EU52"/>
      <c r="EV52"/>
      <c r="EW52"/>
      <c r="EX52"/>
      <c r="EY52"/>
      <c r="EZ52"/>
      <c r="FA52"/>
      <c r="FB52"/>
      <c r="FC52"/>
      <c r="FD52"/>
      <c r="FE52"/>
      <c r="FF52"/>
      <c r="FG52"/>
      <c r="FH52"/>
      <c r="FI52"/>
      <c r="FJ52"/>
      <c r="FK52"/>
      <c r="FL52"/>
      <c r="FM52"/>
      <c r="FN52"/>
      <c r="FO52"/>
      <c r="FP52"/>
      <c r="FQ52"/>
      <c r="FR52"/>
      <c r="FS52"/>
      <c r="FT52"/>
      <c r="FU52"/>
      <c r="FV52"/>
      <c r="FW52"/>
      <c r="FX52"/>
      <c r="FY52"/>
      <c r="FZ52"/>
      <c r="GA52"/>
      <c r="GB52"/>
      <c r="GC52"/>
      <c r="GD52"/>
      <c r="GE52"/>
      <c r="GF52"/>
      <c r="GG52"/>
      <c r="GH52"/>
      <c r="GI52"/>
      <c r="GJ52"/>
      <c r="GK52"/>
      <c r="GL52"/>
      <c r="GM52"/>
      <c r="GN52"/>
      <c r="GO52"/>
      <c r="GP52"/>
      <c r="GQ52"/>
      <c r="GR52"/>
      <c r="GS52"/>
      <c r="GT52"/>
      <c r="GU52"/>
      <c r="GV52"/>
      <c r="GW52"/>
      <c r="GX52"/>
      <c r="GY52"/>
      <c r="GZ52"/>
      <c r="HA52"/>
      <c r="HB52"/>
      <c r="HC52"/>
      <c r="HD52"/>
      <c r="HE52"/>
      <c r="HF52"/>
      <c r="HG52"/>
      <c r="HH52"/>
      <c r="HI52"/>
      <c r="HJ52"/>
      <c r="HK52"/>
      <c r="HL52"/>
      <c r="HM52"/>
      <c r="HN52"/>
      <c r="HO52"/>
      <c r="HP52"/>
      <c r="HQ52"/>
      <c r="HR52"/>
      <c r="HS52"/>
      <c r="HT52"/>
      <c r="HU52"/>
      <c r="HV52"/>
      <c r="HW52"/>
      <c r="HX52"/>
      <c r="HY52"/>
      <c r="HZ52"/>
      <c r="IA52"/>
      <c r="IB52"/>
      <c r="IC52"/>
      <c r="ID52"/>
      <c r="IE52"/>
      <c r="IF52"/>
      <c r="IG52"/>
      <c r="IH52"/>
      <c r="II52"/>
      <c r="IJ52"/>
      <c r="IK52"/>
      <c r="IL52"/>
      <c r="IM52"/>
      <c r="IN52"/>
      <c r="IO52"/>
      <c r="IP52"/>
      <c r="IQ52"/>
      <c r="IR52"/>
      <c r="IS52"/>
      <c r="IT52"/>
      <c r="IU52"/>
      <c r="IV52"/>
    </row>
    <row r="53" spans="1:256" s="3" customFormat="1" ht="15.75" x14ac:dyDescent="0.25">
      <c r="A53" s="6">
        <v>49</v>
      </c>
      <c r="B53" s="11">
        <v>451</v>
      </c>
      <c r="C53" s="4">
        <v>42887</v>
      </c>
      <c r="D53" s="12">
        <v>0.39097222222222222</v>
      </c>
      <c r="E53" s="13">
        <v>42887</v>
      </c>
      <c r="F53" s="13">
        <v>42888</v>
      </c>
      <c r="G53" s="14" t="s">
        <v>110</v>
      </c>
      <c r="H53" s="15">
        <v>292836</v>
      </c>
      <c r="I53" s="4">
        <v>42895</v>
      </c>
      <c r="J53" s="10">
        <v>42899</v>
      </c>
      <c r="K53" s="1" t="s">
        <v>39</v>
      </c>
      <c r="L53" s="16" t="str">
        <f>+IF(J53-I53&gt;=1,"Atrasado","A tiempo")</f>
        <v>Atrasado</v>
      </c>
      <c r="M53" t="s">
        <v>111</v>
      </c>
      <c r="N53"/>
      <c r="O53"/>
      <c r="P53"/>
      <c r="Q53"/>
      <c r="R53"/>
      <c r="S53"/>
      <c r="T53"/>
      <c r="U53"/>
      <c r="V53"/>
      <c r="W53"/>
      <c r="X53"/>
      <c r="Y53"/>
      <c r="Z53"/>
      <c r="AA53"/>
      <c r="AB53"/>
      <c r="AC53"/>
      <c r="AD53"/>
      <c r="AE53"/>
      <c r="AF53"/>
      <c r="AG53"/>
      <c r="AH53"/>
      <c r="AI53"/>
      <c r="AJ53"/>
      <c r="AK53"/>
      <c r="AL53"/>
      <c r="AM53"/>
      <c r="AN53"/>
      <c r="AO53"/>
      <c r="AP53"/>
      <c r="AQ53"/>
      <c r="AR53"/>
      <c r="AS53"/>
      <c r="AT53"/>
      <c r="AU53"/>
      <c r="AV53"/>
      <c r="AW53"/>
      <c r="AX53"/>
      <c r="AY53"/>
      <c r="AZ53"/>
      <c r="BA53"/>
      <c r="BB53"/>
      <c r="BC53"/>
      <c r="BD53"/>
      <c r="BE53"/>
      <c r="BF53"/>
      <c r="BG53"/>
      <c r="BH53"/>
      <c r="BI53"/>
      <c r="BJ53"/>
      <c r="BK53"/>
      <c r="BL53"/>
      <c r="BM53"/>
      <c r="BN53"/>
      <c r="BO53"/>
      <c r="BP53"/>
      <c r="BQ53"/>
      <c r="BR53"/>
      <c r="BS53"/>
      <c r="BT53"/>
      <c r="BU53"/>
      <c r="BV53"/>
      <c r="BW53"/>
      <c r="BX53"/>
      <c r="BY53"/>
      <c r="BZ53"/>
      <c r="CA53"/>
      <c r="CB53"/>
      <c r="CC53"/>
      <c r="CD53"/>
      <c r="CE53"/>
      <c r="CF53"/>
      <c r="CG53"/>
      <c r="CH53"/>
      <c r="CI53"/>
      <c r="CJ53"/>
      <c r="CK53"/>
      <c r="CL53"/>
      <c r="CM53"/>
      <c r="CN53"/>
      <c r="CO53"/>
      <c r="CP53"/>
      <c r="CQ53"/>
      <c r="CR53"/>
      <c r="CS53"/>
      <c r="CT53"/>
      <c r="CU53"/>
      <c r="CV53"/>
      <c r="CW53"/>
      <c r="CX53"/>
      <c r="CY53"/>
      <c r="CZ53"/>
      <c r="DA53"/>
      <c r="DB53"/>
      <c r="DC53"/>
      <c r="DD53"/>
      <c r="DE53"/>
      <c r="DF53"/>
      <c r="DG53"/>
      <c r="DH53"/>
      <c r="DI53"/>
      <c r="DJ53"/>
      <c r="DK53"/>
      <c r="DL53"/>
      <c r="DM53"/>
      <c r="DN53"/>
      <c r="DO53"/>
      <c r="DP53"/>
      <c r="DQ53"/>
      <c r="DR53"/>
      <c r="DS53"/>
      <c r="DT53"/>
      <c r="DU53"/>
      <c r="DV53"/>
      <c r="DW53"/>
      <c r="DX53"/>
      <c r="DY53"/>
      <c r="DZ53"/>
      <c r="EA53"/>
      <c r="EB53"/>
      <c r="EC53"/>
      <c r="ED53"/>
      <c r="EE53"/>
      <c r="EF53"/>
      <c r="EG53"/>
      <c r="EH53"/>
      <c r="EI53"/>
      <c r="EJ53"/>
      <c r="EK53"/>
      <c r="EL53"/>
      <c r="EM53"/>
      <c r="EN53"/>
      <c r="EO53"/>
      <c r="EP53"/>
      <c r="EQ53"/>
      <c r="ER53"/>
      <c r="ES53"/>
      <c r="ET53"/>
      <c r="EU53"/>
      <c r="EV53"/>
      <c r="EW53"/>
      <c r="EX53"/>
      <c r="EY53"/>
      <c r="EZ53"/>
      <c r="FA53"/>
      <c r="FB53"/>
      <c r="FC53"/>
      <c r="FD53"/>
      <c r="FE53"/>
      <c r="FF53"/>
      <c r="FG53"/>
      <c r="FH53"/>
      <c r="FI53"/>
      <c r="FJ53"/>
      <c r="FK53"/>
      <c r="FL53"/>
      <c r="FM53"/>
      <c r="FN53"/>
      <c r="FO53"/>
      <c r="FP53"/>
      <c r="FQ53"/>
      <c r="FR53"/>
      <c r="FS53"/>
      <c r="FT53"/>
      <c r="FU53"/>
      <c r="FV53"/>
      <c r="FW53"/>
      <c r="FX53"/>
      <c r="FY53"/>
      <c r="FZ53"/>
      <c r="GA53"/>
      <c r="GB53"/>
      <c r="GC53"/>
      <c r="GD53"/>
      <c r="GE53"/>
      <c r="GF53"/>
      <c r="GG53"/>
      <c r="GH53"/>
      <c r="GI53"/>
      <c r="GJ53"/>
      <c r="GK53"/>
      <c r="GL53"/>
      <c r="GM53"/>
      <c r="GN53"/>
      <c r="GO53"/>
      <c r="GP53"/>
      <c r="GQ53"/>
      <c r="GR53"/>
      <c r="GS53"/>
      <c r="GT53"/>
      <c r="GU53"/>
      <c r="GV53"/>
      <c r="GW53"/>
      <c r="GX53"/>
      <c r="GY53"/>
      <c r="GZ53"/>
      <c r="HA53"/>
      <c r="HB53"/>
      <c r="HC53"/>
      <c r="HD53"/>
      <c r="HE53"/>
      <c r="HF53"/>
      <c r="HG53"/>
      <c r="HH53"/>
      <c r="HI53"/>
      <c r="HJ53"/>
      <c r="HK53"/>
      <c r="HL53"/>
      <c r="HM53"/>
      <c r="HN53"/>
      <c r="HO53"/>
      <c r="HP53"/>
      <c r="HQ53"/>
      <c r="HR53"/>
      <c r="HS53"/>
      <c r="HT53"/>
      <c r="HU53"/>
      <c r="HV53"/>
      <c r="HW53"/>
      <c r="HX53"/>
      <c r="HY53"/>
      <c r="HZ53"/>
      <c r="IA53"/>
      <c r="IB53"/>
      <c r="IC53"/>
      <c r="ID53"/>
      <c r="IE53"/>
      <c r="IF53"/>
      <c r="IG53"/>
      <c r="IH53"/>
      <c r="II53"/>
      <c r="IJ53"/>
      <c r="IK53"/>
      <c r="IL53"/>
      <c r="IM53"/>
      <c r="IN53"/>
      <c r="IO53"/>
      <c r="IP53"/>
      <c r="IQ53"/>
      <c r="IR53"/>
      <c r="IS53"/>
      <c r="IT53"/>
      <c r="IU53"/>
      <c r="IV53"/>
    </row>
    <row r="54" spans="1:256" s="3" customFormat="1" ht="15.75" x14ac:dyDescent="0.25">
      <c r="A54" s="6">
        <v>50</v>
      </c>
      <c r="B54" s="11">
        <v>452</v>
      </c>
      <c r="C54" s="4">
        <v>42892</v>
      </c>
      <c r="D54" s="12">
        <v>0.11458333333333333</v>
      </c>
      <c r="E54" s="13">
        <v>42893</v>
      </c>
      <c r="F54" s="13">
        <v>42921</v>
      </c>
      <c r="G54" s="14" t="s">
        <v>112</v>
      </c>
      <c r="H54" s="15">
        <v>4951799</v>
      </c>
      <c r="I54" s="4">
        <v>42928</v>
      </c>
      <c r="J54" s="10"/>
      <c r="K54" s="1" t="s">
        <v>39</v>
      </c>
      <c r="L54" s="16" t="str">
        <f t="shared" si="1"/>
        <v>A tiempo</v>
      </c>
      <c r="M54"/>
      <c r="N54"/>
      <c r="O54"/>
      <c r="P54"/>
      <c r="Q54"/>
      <c r="R54"/>
      <c r="S54"/>
      <c r="T54"/>
      <c r="U54"/>
      <c r="V54"/>
      <c r="W54"/>
      <c r="X54"/>
      <c r="Y54"/>
      <c r="Z54"/>
      <c r="AA54"/>
      <c r="AB54"/>
      <c r="AC54"/>
      <c r="AD54"/>
      <c r="AE54"/>
      <c r="AF54"/>
      <c r="AG54"/>
      <c r="AH54"/>
      <c r="AI54"/>
      <c r="AJ54"/>
      <c r="AK54"/>
      <c r="AL54"/>
      <c r="AM54"/>
      <c r="AN54"/>
      <c r="AO54"/>
      <c r="AP54"/>
      <c r="AQ54"/>
      <c r="AR54"/>
      <c r="AS54"/>
      <c r="AT54"/>
      <c r="AU54"/>
      <c r="AV54"/>
      <c r="AW54"/>
      <c r="AX54"/>
      <c r="AY54"/>
      <c r="AZ54"/>
      <c r="BA54"/>
      <c r="BB54"/>
      <c r="BC54"/>
      <c r="BD54"/>
      <c r="BE54"/>
      <c r="BF54"/>
      <c r="BG54"/>
      <c r="BH54"/>
      <c r="BI54"/>
      <c r="BJ54"/>
      <c r="BK54"/>
      <c r="BL54"/>
      <c r="BM54"/>
      <c r="BN54"/>
      <c r="BO54"/>
      <c r="BP54"/>
      <c r="BQ54"/>
      <c r="BR54"/>
      <c r="BS54"/>
      <c r="BT54"/>
      <c r="BU54"/>
      <c r="BV54"/>
      <c r="BW54"/>
      <c r="BX54"/>
      <c r="BY54"/>
      <c r="BZ54"/>
      <c r="CA54"/>
      <c r="CB54"/>
      <c r="CC54"/>
      <c r="CD54"/>
      <c r="CE54"/>
      <c r="CF54"/>
      <c r="CG54"/>
      <c r="CH54"/>
      <c r="CI54"/>
      <c r="CJ54"/>
      <c r="CK54"/>
      <c r="CL54"/>
      <c r="CM54"/>
      <c r="CN54"/>
      <c r="CO54"/>
      <c r="CP54"/>
      <c r="CQ54"/>
      <c r="CR54"/>
      <c r="CS54"/>
      <c r="CT54"/>
      <c r="CU54"/>
      <c r="CV54"/>
      <c r="CW54"/>
      <c r="CX54"/>
      <c r="CY54"/>
      <c r="CZ54"/>
      <c r="DA54"/>
      <c r="DB54"/>
      <c r="DC54"/>
      <c r="DD54"/>
      <c r="DE54"/>
      <c r="DF54"/>
      <c r="DG54"/>
      <c r="DH54"/>
      <c r="DI54"/>
      <c r="DJ54"/>
      <c r="DK54"/>
      <c r="DL54"/>
      <c r="DM54"/>
      <c r="DN54"/>
      <c r="DO54"/>
      <c r="DP54"/>
      <c r="DQ54"/>
      <c r="DR54"/>
      <c r="DS54"/>
      <c r="DT54"/>
      <c r="DU54"/>
      <c r="DV54"/>
      <c r="DW54"/>
      <c r="DX54"/>
      <c r="DY54"/>
      <c r="DZ54"/>
      <c r="EA54"/>
      <c r="EB54"/>
      <c r="EC54"/>
      <c r="ED54"/>
      <c r="EE54"/>
      <c r="EF54"/>
      <c r="EG54"/>
      <c r="EH54"/>
      <c r="EI54"/>
      <c r="EJ54"/>
      <c r="EK54"/>
      <c r="EL54"/>
      <c r="EM54"/>
      <c r="EN54"/>
      <c r="EO54"/>
      <c r="EP54"/>
      <c r="EQ54"/>
      <c r="ER54"/>
      <c r="ES54"/>
      <c r="ET54"/>
      <c r="EU54"/>
      <c r="EV54"/>
      <c r="EW54"/>
      <c r="EX54"/>
      <c r="EY54"/>
      <c r="EZ54"/>
      <c r="FA54"/>
      <c r="FB54"/>
      <c r="FC54"/>
      <c r="FD54"/>
      <c r="FE54"/>
      <c r="FF54"/>
      <c r="FG54"/>
      <c r="FH54"/>
      <c r="FI54"/>
      <c r="FJ54"/>
      <c r="FK54"/>
      <c r="FL54"/>
      <c r="FM54"/>
      <c r="FN54"/>
      <c r="FO54"/>
      <c r="FP54"/>
      <c r="FQ54"/>
      <c r="FR54"/>
      <c r="FS54"/>
      <c r="FT54"/>
      <c r="FU54"/>
      <c r="FV54"/>
      <c r="FW54"/>
      <c r="FX54"/>
      <c r="FY54"/>
      <c r="FZ54"/>
      <c r="GA54"/>
      <c r="GB54"/>
      <c r="GC54"/>
      <c r="GD54"/>
      <c r="GE54"/>
      <c r="GF54"/>
      <c r="GG54"/>
      <c r="GH54"/>
      <c r="GI54"/>
      <c r="GJ54"/>
      <c r="GK54"/>
      <c r="GL54"/>
      <c r="GM54"/>
      <c r="GN54"/>
      <c r="GO54"/>
      <c r="GP54"/>
      <c r="GQ54"/>
      <c r="GR54"/>
      <c r="GS54"/>
      <c r="GT54"/>
      <c r="GU54"/>
      <c r="GV54"/>
      <c r="GW54"/>
      <c r="GX54"/>
      <c r="GY54"/>
      <c r="GZ54"/>
      <c r="HA54"/>
      <c r="HB54"/>
      <c r="HC54"/>
      <c r="HD54"/>
      <c r="HE54"/>
      <c r="HF54"/>
      <c r="HG54"/>
      <c r="HH54"/>
      <c r="HI54"/>
      <c r="HJ54"/>
      <c r="HK54"/>
      <c r="HL54"/>
      <c r="HM54"/>
      <c r="HN54"/>
      <c r="HO54"/>
      <c r="HP54"/>
      <c r="HQ54"/>
      <c r="HR54"/>
      <c r="HS54"/>
      <c r="HT54"/>
      <c r="HU54"/>
      <c r="HV54"/>
      <c r="HW54"/>
      <c r="HX54"/>
      <c r="HY54"/>
      <c r="HZ54"/>
      <c r="IA54"/>
      <c r="IB54"/>
      <c r="IC54"/>
      <c r="ID54"/>
      <c r="IE54"/>
      <c r="IF54"/>
      <c r="IG54"/>
      <c r="IH54"/>
      <c r="II54"/>
      <c r="IJ54"/>
      <c r="IK54"/>
      <c r="IL54"/>
      <c r="IM54"/>
      <c r="IN54"/>
      <c r="IO54"/>
      <c r="IP54"/>
      <c r="IQ54"/>
      <c r="IR54"/>
      <c r="IS54"/>
      <c r="IT54"/>
      <c r="IU54"/>
      <c r="IV54"/>
    </row>
    <row r="55" spans="1:256" s="3" customFormat="1" ht="15.75" x14ac:dyDescent="0.25">
      <c r="A55" s="6">
        <v>51</v>
      </c>
      <c r="B55" s="11">
        <v>453</v>
      </c>
      <c r="C55" s="4">
        <v>42892</v>
      </c>
      <c r="D55" s="12">
        <v>0.11458333333333333</v>
      </c>
      <c r="E55" s="13">
        <v>42893</v>
      </c>
      <c r="F55" s="13">
        <v>42921</v>
      </c>
      <c r="G55" s="14" t="s">
        <v>113</v>
      </c>
      <c r="H55" s="15">
        <v>4951799</v>
      </c>
      <c r="I55" s="4">
        <v>42928</v>
      </c>
      <c r="J55" s="10"/>
      <c r="K55" s="1" t="s">
        <v>39</v>
      </c>
      <c r="L55" s="16" t="str">
        <f t="shared" si="1"/>
        <v>A tiempo</v>
      </c>
      <c r="M55"/>
      <c r="N55"/>
      <c r="O55"/>
      <c r="P55"/>
      <c r="Q55"/>
      <c r="R55"/>
      <c r="S55"/>
      <c r="T55"/>
      <c r="U55"/>
      <c r="V55"/>
      <c r="W55"/>
      <c r="X55"/>
      <c r="Y55"/>
      <c r="Z55"/>
      <c r="AA55"/>
      <c r="AB55"/>
      <c r="AC55"/>
      <c r="AD55"/>
      <c r="AE55"/>
      <c r="AF55"/>
      <c r="AG55"/>
      <c r="AH55"/>
      <c r="AI55"/>
      <c r="AJ55"/>
      <c r="AK55"/>
      <c r="AL55"/>
      <c r="AM55"/>
      <c r="AN55"/>
      <c r="AO55"/>
      <c r="AP55"/>
      <c r="AQ55"/>
      <c r="AR55"/>
      <c r="AS55"/>
      <c r="AT55"/>
      <c r="AU55"/>
      <c r="AV55"/>
      <c r="AW55"/>
      <c r="AX55"/>
      <c r="AY55"/>
      <c r="AZ55"/>
      <c r="BA55"/>
      <c r="BB55"/>
      <c r="BC55"/>
      <c r="BD55"/>
      <c r="BE55"/>
      <c r="BF55"/>
      <c r="BG55"/>
      <c r="BH55"/>
      <c r="BI55"/>
      <c r="BJ55"/>
      <c r="BK55"/>
      <c r="BL55"/>
      <c r="BM55"/>
      <c r="BN55"/>
      <c r="BO55"/>
      <c r="BP55"/>
      <c r="BQ55"/>
      <c r="BR55"/>
      <c r="BS55"/>
      <c r="BT55"/>
      <c r="BU55"/>
      <c r="BV55"/>
      <c r="BW55"/>
      <c r="BX55"/>
      <c r="BY55"/>
      <c r="BZ55"/>
      <c r="CA55"/>
      <c r="CB55"/>
      <c r="CC55"/>
      <c r="CD55"/>
      <c r="CE55"/>
      <c r="CF55"/>
      <c r="CG55"/>
      <c r="CH55"/>
      <c r="CI55"/>
      <c r="CJ55"/>
      <c r="CK55"/>
      <c r="CL55"/>
      <c r="CM55"/>
      <c r="CN55"/>
      <c r="CO55"/>
      <c r="CP55"/>
      <c r="CQ55"/>
      <c r="CR55"/>
      <c r="CS55"/>
      <c r="CT55"/>
      <c r="CU55"/>
      <c r="CV55"/>
      <c r="CW55"/>
      <c r="CX55"/>
      <c r="CY55"/>
      <c r="CZ55"/>
      <c r="DA55"/>
      <c r="DB55"/>
      <c r="DC55"/>
      <c r="DD55"/>
      <c r="DE55"/>
      <c r="DF55"/>
      <c r="DG55"/>
      <c r="DH55"/>
      <c r="DI55"/>
      <c r="DJ55"/>
      <c r="DK55"/>
      <c r="DL55"/>
      <c r="DM55"/>
      <c r="DN55"/>
      <c r="DO55"/>
      <c r="DP55"/>
      <c r="DQ55"/>
      <c r="DR55"/>
      <c r="DS55"/>
      <c r="DT55"/>
      <c r="DU55"/>
      <c r="DV55"/>
      <c r="DW55"/>
      <c r="DX55"/>
      <c r="DY55"/>
      <c r="DZ55"/>
      <c r="EA55"/>
      <c r="EB55"/>
      <c r="EC55"/>
      <c r="ED55"/>
      <c r="EE55"/>
      <c r="EF55"/>
      <c r="EG55"/>
      <c r="EH55"/>
      <c r="EI55"/>
      <c r="EJ55"/>
      <c r="EK55"/>
      <c r="EL55"/>
      <c r="EM55"/>
      <c r="EN55"/>
      <c r="EO55"/>
      <c r="EP55"/>
      <c r="EQ55"/>
      <c r="ER55"/>
      <c r="ES55"/>
      <c r="ET55"/>
      <c r="EU55"/>
      <c r="EV55"/>
      <c r="EW55"/>
      <c r="EX55"/>
      <c r="EY55"/>
      <c r="EZ55"/>
      <c r="FA55"/>
      <c r="FB55"/>
      <c r="FC55"/>
      <c r="FD55"/>
      <c r="FE55"/>
      <c r="FF55"/>
      <c r="FG55"/>
      <c r="FH55"/>
      <c r="FI55"/>
      <c r="FJ55"/>
      <c r="FK55"/>
      <c r="FL55"/>
      <c r="FM55"/>
      <c r="FN55"/>
      <c r="FO55"/>
      <c r="FP55"/>
      <c r="FQ55"/>
      <c r="FR55"/>
      <c r="FS55"/>
      <c r="FT55"/>
      <c r="FU55"/>
      <c r="FV55"/>
      <c r="FW55"/>
      <c r="FX55"/>
      <c r="FY55"/>
      <c r="FZ55"/>
      <c r="GA55"/>
      <c r="GB55"/>
      <c r="GC55"/>
      <c r="GD55"/>
      <c r="GE55"/>
      <c r="GF55"/>
      <c r="GG55"/>
      <c r="GH55"/>
      <c r="GI55"/>
      <c r="GJ55"/>
      <c r="GK55"/>
      <c r="GL55"/>
      <c r="GM55"/>
      <c r="GN55"/>
      <c r="GO55"/>
      <c r="GP55"/>
      <c r="GQ55"/>
      <c r="GR55"/>
      <c r="GS55"/>
      <c r="GT55"/>
      <c r="GU55"/>
      <c r="GV55"/>
      <c r="GW55"/>
      <c r="GX55"/>
      <c r="GY55"/>
      <c r="GZ55"/>
      <c r="HA55"/>
      <c r="HB55"/>
      <c r="HC55"/>
      <c r="HD55"/>
      <c r="HE55"/>
      <c r="HF55"/>
      <c r="HG55"/>
      <c r="HH55"/>
      <c r="HI55"/>
      <c r="HJ55"/>
      <c r="HK55"/>
      <c r="HL55"/>
      <c r="HM55"/>
      <c r="HN55"/>
      <c r="HO55"/>
      <c r="HP55"/>
      <c r="HQ55"/>
      <c r="HR55"/>
      <c r="HS55"/>
      <c r="HT55"/>
      <c r="HU55"/>
      <c r="HV55"/>
      <c r="HW55"/>
      <c r="HX55"/>
      <c r="HY55"/>
      <c r="HZ55"/>
      <c r="IA55"/>
      <c r="IB55"/>
      <c r="IC55"/>
      <c r="ID55"/>
      <c r="IE55"/>
      <c r="IF55"/>
      <c r="IG55"/>
      <c r="IH55"/>
      <c r="II55"/>
      <c r="IJ55"/>
      <c r="IK55"/>
      <c r="IL55"/>
      <c r="IM55"/>
      <c r="IN55"/>
      <c r="IO55"/>
      <c r="IP55"/>
      <c r="IQ55"/>
      <c r="IR55"/>
      <c r="IS55"/>
      <c r="IT55"/>
      <c r="IU55"/>
      <c r="IV55"/>
    </row>
    <row r="56" spans="1:256" s="3" customFormat="1" ht="15.75" x14ac:dyDescent="0.25">
      <c r="A56" s="6">
        <v>52</v>
      </c>
      <c r="B56" s="11">
        <v>454</v>
      </c>
      <c r="C56" s="4">
        <v>42892</v>
      </c>
      <c r="D56" s="12">
        <v>0.11458333333333333</v>
      </c>
      <c r="E56" s="13">
        <v>42893</v>
      </c>
      <c r="F56" s="13">
        <v>42921</v>
      </c>
      <c r="G56" s="14" t="s">
        <v>114</v>
      </c>
      <c r="H56" s="15">
        <v>5551799</v>
      </c>
      <c r="I56" s="4">
        <v>42928</v>
      </c>
      <c r="J56" s="10"/>
      <c r="K56" s="1" t="s">
        <v>39</v>
      </c>
      <c r="L56" s="16" t="str">
        <f t="shared" si="1"/>
        <v>A tiempo</v>
      </c>
      <c r="M56"/>
      <c r="N56"/>
      <c r="O56"/>
      <c r="P56"/>
      <c r="Q56"/>
      <c r="R56"/>
      <c r="S56"/>
      <c r="T56"/>
      <c r="U56"/>
      <c r="V56"/>
      <c r="W56"/>
      <c r="X56"/>
      <c r="Y56"/>
      <c r="Z56"/>
      <c r="AA56"/>
      <c r="AB56"/>
      <c r="AC56"/>
      <c r="AD56"/>
      <c r="AE56"/>
      <c r="AF56"/>
      <c r="AG56"/>
      <c r="AH56"/>
      <c r="AI56"/>
      <c r="AJ56"/>
      <c r="AK56"/>
      <c r="AL56"/>
      <c r="AM56"/>
      <c r="AN56"/>
      <c r="AO56"/>
      <c r="AP56"/>
      <c r="AQ56"/>
      <c r="AR56"/>
      <c r="AS56"/>
      <c r="AT56"/>
      <c r="AU56"/>
      <c r="AV56"/>
      <c r="AW56"/>
      <c r="AX56"/>
      <c r="AY56"/>
      <c r="AZ56"/>
      <c r="BA56"/>
      <c r="BB56"/>
      <c r="BC56"/>
      <c r="BD56"/>
      <c r="BE56"/>
      <c r="BF56"/>
      <c r="BG56"/>
      <c r="BH56"/>
      <c r="BI56"/>
      <c r="BJ56"/>
      <c r="BK56"/>
      <c r="BL56"/>
      <c r="BM56"/>
      <c r="BN56"/>
      <c r="BO56"/>
      <c r="BP56"/>
      <c r="BQ56"/>
      <c r="BR56"/>
      <c r="BS56"/>
      <c r="BT56"/>
      <c r="BU56"/>
      <c r="BV56"/>
      <c r="BW56"/>
      <c r="BX56"/>
      <c r="BY56"/>
      <c r="BZ56"/>
      <c r="CA56"/>
      <c r="CB56"/>
      <c r="CC56"/>
      <c r="CD56"/>
      <c r="CE56"/>
      <c r="CF56"/>
      <c r="CG56"/>
      <c r="CH56"/>
      <c r="CI56"/>
      <c r="CJ56"/>
      <c r="CK56"/>
      <c r="CL56"/>
      <c r="CM56"/>
      <c r="CN56"/>
      <c r="CO56"/>
      <c r="CP56"/>
      <c r="CQ56"/>
      <c r="CR56"/>
      <c r="CS56"/>
      <c r="CT56"/>
      <c r="CU56"/>
      <c r="CV56"/>
      <c r="CW56"/>
      <c r="CX56"/>
      <c r="CY56"/>
      <c r="CZ56"/>
      <c r="DA56"/>
      <c r="DB56"/>
      <c r="DC56"/>
      <c r="DD56"/>
      <c r="DE56"/>
      <c r="DF56"/>
      <c r="DG56"/>
      <c r="DH56"/>
      <c r="DI56"/>
      <c r="DJ56"/>
      <c r="DK56"/>
      <c r="DL56"/>
      <c r="DM56"/>
      <c r="DN56"/>
      <c r="DO56"/>
      <c r="DP56"/>
      <c r="DQ56"/>
      <c r="DR56"/>
      <c r="DS56"/>
      <c r="DT56"/>
      <c r="DU56"/>
      <c r="DV56"/>
      <c r="DW56"/>
      <c r="DX56"/>
      <c r="DY56"/>
      <c r="DZ56"/>
      <c r="EA56"/>
      <c r="EB56"/>
      <c r="EC56"/>
      <c r="ED56"/>
      <c r="EE56"/>
      <c r="EF56"/>
      <c r="EG56"/>
      <c r="EH56"/>
      <c r="EI56"/>
      <c r="EJ56"/>
      <c r="EK56"/>
      <c r="EL56"/>
      <c r="EM56"/>
      <c r="EN56"/>
      <c r="EO56"/>
      <c r="EP56"/>
      <c r="EQ56"/>
      <c r="ER56"/>
      <c r="ES56"/>
      <c r="ET56"/>
      <c r="EU56"/>
      <c r="EV56"/>
      <c r="EW56"/>
      <c r="EX56"/>
      <c r="EY56"/>
      <c r="EZ56"/>
      <c r="FA56"/>
      <c r="FB56"/>
      <c r="FC56"/>
      <c r="FD56"/>
      <c r="FE56"/>
      <c r="FF56"/>
      <c r="FG56"/>
      <c r="FH56"/>
      <c r="FI56"/>
      <c r="FJ56"/>
      <c r="FK56"/>
      <c r="FL56"/>
      <c r="FM56"/>
      <c r="FN56"/>
      <c r="FO56"/>
      <c r="FP56"/>
      <c r="FQ56"/>
      <c r="FR56"/>
      <c r="FS56"/>
      <c r="FT56"/>
      <c r="FU56"/>
      <c r="FV56"/>
      <c r="FW56"/>
      <c r="FX56"/>
      <c r="FY56"/>
      <c r="FZ56"/>
      <c r="GA56"/>
      <c r="GB56"/>
      <c r="GC56"/>
      <c r="GD56"/>
      <c r="GE56"/>
      <c r="GF56"/>
      <c r="GG56"/>
      <c r="GH56"/>
      <c r="GI56"/>
      <c r="GJ56"/>
      <c r="GK56"/>
      <c r="GL56"/>
      <c r="GM56"/>
      <c r="GN56"/>
      <c r="GO56"/>
      <c r="GP56"/>
      <c r="GQ56"/>
      <c r="GR56"/>
      <c r="GS56"/>
      <c r="GT56"/>
      <c r="GU56"/>
      <c r="GV56"/>
      <c r="GW56"/>
      <c r="GX56"/>
      <c r="GY56"/>
      <c r="GZ56"/>
      <c r="HA56"/>
      <c r="HB56"/>
      <c r="HC56"/>
      <c r="HD56"/>
      <c r="HE56"/>
      <c r="HF56"/>
      <c r="HG56"/>
      <c r="HH56"/>
      <c r="HI56"/>
      <c r="HJ56"/>
      <c r="HK56"/>
      <c r="HL56"/>
      <c r="HM56"/>
      <c r="HN56"/>
      <c r="HO56"/>
      <c r="HP56"/>
      <c r="HQ56"/>
      <c r="HR56"/>
      <c r="HS56"/>
      <c r="HT56"/>
      <c r="HU56"/>
      <c r="HV56"/>
      <c r="HW56"/>
      <c r="HX56"/>
      <c r="HY56"/>
      <c r="HZ56"/>
      <c r="IA56"/>
      <c r="IB56"/>
      <c r="IC56"/>
      <c r="ID56"/>
      <c r="IE56"/>
      <c r="IF56"/>
      <c r="IG56"/>
      <c r="IH56"/>
      <c r="II56"/>
      <c r="IJ56"/>
      <c r="IK56"/>
      <c r="IL56"/>
      <c r="IM56"/>
      <c r="IN56"/>
      <c r="IO56"/>
      <c r="IP56"/>
      <c r="IQ56"/>
      <c r="IR56"/>
      <c r="IS56"/>
      <c r="IT56"/>
      <c r="IU56"/>
      <c r="IV56"/>
    </row>
    <row r="57" spans="1:256" s="3" customFormat="1" ht="15.75" x14ac:dyDescent="0.25">
      <c r="A57" s="6">
        <v>53</v>
      </c>
      <c r="B57" s="11">
        <v>455</v>
      </c>
      <c r="C57" s="4">
        <v>42887</v>
      </c>
      <c r="D57" s="12">
        <v>0.14583333333333334</v>
      </c>
      <c r="E57" s="13">
        <v>42887</v>
      </c>
      <c r="F57" s="13">
        <v>42888</v>
      </c>
      <c r="G57" s="14" t="s">
        <v>115</v>
      </c>
      <c r="H57" s="15">
        <v>220261</v>
      </c>
      <c r="I57" s="4">
        <v>42895</v>
      </c>
      <c r="J57" s="10">
        <v>42892</v>
      </c>
      <c r="K57" s="1" t="s">
        <v>39</v>
      </c>
      <c r="L57" s="16" t="str">
        <f>+IF(J57-I57&gt;=1,"Atrasado","A tiempo")</f>
        <v>A tiempo</v>
      </c>
      <c r="M57"/>
      <c r="N57"/>
      <c r="O57"/>
      <c r="P57"/>
      <c r="Q57"/>
      <c r="R57"/>
      <c r="S57"/>
      <c r="T57"/>
      <c r="U57"/>
      <c r="V57"/>
      <c r="W57"/>
      <c r="X57"/>
      <c r="Y57"/>
      <c r="Z57"/>
      <c r="AA57"/>
      <c r="AB57"/>
      <c r="AC57"/>
      <c r="AD57"/>
      <c r="AE57"/>
      <c r="AF57"/>
      <c r="AG57"/>
      <c r="AH57"/>
      <c r="AI57"/>
      <c r="AJ57"/>
      <c r="AK57"/>
      <c r="AL57"/>
      <c r="AM57"/>
      <c r="AN57"/>
      <c r="AO57"/>
      <c r="AP57"/>
      <c r="AQ57"/>
      <c r="AR57"/>
      <c r="AS57"/>
      <c r="AT57"/>
      <c r="AU57"/>
      <c r="AV57"/>
      <c r="AW57"/>
      <c r="AX57"/>
      <c r="AY57"/>
      <c r="AZ57"/>
      <c r="BA57"/>
      <c r="BB57"/>
      <c r="BC57"/>
      <c r="BD57"/>
      <c r="BE57"/>
      <c r="BF57"/>
      <c r="BG57"/>
      <c r="BH57"/>
      <c r="BI57"/>
      <c r="BJ57"/>
      <c r="BK57"/>
      <c r="BL57"/>
      <c r="BM57"/>
      <c r="BN57"/>
      <c r="BO57"/>
      <c r="BP57"/>
      <c r="BQ57"/>
      <c r="BR57"/>
      <c r="BS57"/>
      <c r="BT57"/>
      <c r="BU57"/>
      <c r="BV57"/>
      <c r="BW57"/>
      <c r="BX57"/>
      <c r="BY57"/>
      <c r="BZ57"/>
      <c r="CA57"/>
      <c r="CB57"/>
      <c r="CC57"/>
      <c r="CD57"/>
      <c r="CE57"/>
      <c r="CF57"/>
      <c r="CG57"/>
      <c r="CH57"/>
      <c r="CI57"/>
      <c r="CJ57"/>
      <c r="CK57"/>
      <c r="CL57"/>
      <c r="CM57"/>
      <c r="CN57"/>
      <c r="CO57"/>
      <c r="CP57"/>
      <c r="CQ57"/>
      <c r="CR57"/>
      <c r="CS57"/>
      <c r="CT57"/>
      <c r="CU57"/>
      <c r="CV57"/>
      <c r="CW57"/>
      <c r="CX57"/>
      <c r="CY57"/>
      <c r="CZ57"/>
      <c r="DA57"/>
      <c r="DB57"/>
      <c r="DC57"/>
      <c r="DD57"/>
      <c r="DE57"/>
      <c r="DF57"/>
      <c r="DG57"/>
      <c r="DH57"/>
      <c r="DI57"/>
      <c r="DJ57"/>
      <c r="DK57"/>
      <c r="DL57"/>
      <c r="DM57"/>
      <c r="DN57"/>
      <c r="DO57"/>
      <c r="DP57"/>
      <c r="DQ57"/>
      <c r="DR57"/>
      <c r="DS57"/>
      <c r="DT57"/>
      <c r="DU57"/>
      <c r="DV57"/>
      <c r="DW57"/>
      <c r="DX57"/>
      <c r="DY57"/>
      <c r="DZ57"/>
      <c r="EA57"/>
      <c r="EB57"/>
      <c r="EC57"/>
      <c r="ED57"/>
      <c r="EE57"/>
      <c r="EF57"/>
      <c r="EG57"/>
      <c r="EH57"/>
      <c r="EI57"/>
      <c r="EJ57"/>
      <c r="EK57"/>
      <c r="EL57"/>
      <c r="EM57"/>
      <c r="EN57"/>
      <c r="EO57"/>
      <c r="EP57"/>
      <c r="EQ57"/>
      <c r="ER57"/>
      <c r="ES57"/>
      <c r="ET57"/>
      <c r="EU57"/>
      <c r="EV57"/>
      <c r="EW57"/>
      <c r="EX57"/>
      <c r="EY57"/>
      <c r="EZ57"/>
      <c r="FA57"/>
      <c r="FB57"/>
      <c r="FC57"/>
      <c r="FD57"/>
      <c r="FE57"/>
      <c r="FF57"/>
      <c r="FG57"/>
      <c r="FH57"/>
      <c r="FI57"/>
      <c r="FJ57"/>
      <c r="FK57"/>
      <c r="FL57"/>
      <c r="FM57"/>
      <c r="FN57"/>
      <c r="FO57"/>
      <c r="FP57"/>
      <c r="FQ57"/>
      <c r="FR57"/>
      <c r="FS57"/>
      <c r="FT57"/>
      <c r="FU57"/>
      <c r="FV57"/>
      <c r="FW57"/>
      <c r="FX57"/>
      <c r="FY57"/>
      <c r="FZ57"/>
      <c r="GA57"/>
      <c r="GB57"/>
      <c r="GC57"/>
      <c r="GD57"/>
      <c r="GE57"/>
      <c r="GF57"/>
      <c r="GG57"/>
      <c r="GH57"/>
      <c r="GI57"/>
      <c r="GJ57"/>
      <c r="GK57"/>
      <c r="GL57"/>
      <c r="GM57"/>
      <c r="GN57"/>
      <c r="GO57"/>
      <c r="GP57"/>
      <c r="GQ57"/>
      <c r="GR57"/>
      <c r="GS57"/>
      <c r="GT57"/>
      <c r="GU57"/>
      <c r="GV57"/>
      <c r="GW57"/>
      <c r="GX57"/>
      <c r="GY57"/>
      <c r="GZ57"/>
      <c r="HA57"/>
      <c r="HB57"/>
      <c r="HC57"/>
      <c r="HD57"/>
      <c r="HE57"/>
      <c r="HF57"/>
      <c r="HG57"/>
      <c r="HH57"/>
      <c r="HI57"/>
      <c r="HJ57"/>
      <c r="HK57"/>
      <c r="HL57"/>
      <c r="HM57"/>
      <c r="HN57"/>
      <c r="HO57"/>
      <c r="HP57"/>
      <c r="HQ57"/>
      <c r="HR57"/>
      <c r="HS57"/>
      <c r="HT57"/>
      <c r="HU57"/>
      <c r="HV57"/>
      <c r="HW57"/>
      <c r="HX57"/>
      <c r="HY57"/>
      <c r="HZ57"/>
      <c r="IA57"/>
      <c r="IB57"/>
      <c r="IC57"/>
      <c r="ID57"/>
      <c r="IE57"/>
      <c r="IF57"/>
      <c r="IG57"/>
      <c r="IH57"/>
      <c r="II57"/>
      <c r="IJ57"/>
      <c r="IK57"/>
      <c r="IL57"/>
      <c r="IM57"/>
      <c r="IN57"/>
      <c r="IO57"/>
      <c r="IP57"/>
      <c r="IQ57"/>
      <c r="IR57"/>
      <c r="IS57"/>
      <c r="IT57"/>
      <c r="IU57"/>
      <c r="IV57"/>
    </row>
    <row r="58" spans="1:256" s="3" customFormat="1" ht="15.75" x14ac:dyDescent="0.25">
      <c r="A58" s="6">
        <v>54</v>
      </c>
      <c r="B58" s="11">
        <v>456</v>
      </c>
      <c r="C58" s="4">
        <v>42891</v>
      </c>
      <c r="D58" s="12">
        <v>0.1388888888888889</v>
      </c>
      <c r="E58" s="13">
        <v>42891</v>
      </c>
      <c r="F58" s="13">
        <v>42891</v>
      </c>
      <c r="G58" s="14" t="s">
        <v>116</v>
      </c>
      <c r="H58" s="15">
        <v>90207</v>
      </c>
      <c r="I58" s="4">
        <v>42898</v>
      </c>
      <c r="J58" s="10">
        <v>42892</v>
      </c>
      <c r="K58" s="1" t="s">
        <v>39</v>
      </c>
      <c r="L58" s="16" t="str">
        <f t="shared" si="1"/>
        <v>A tiempo</v>
      </c>
      <c r="M58"/>
      <c r="N58"/>
      <c r="O58"/>
      <c r="P58"/>
      <c r="Q58"/>
      <c r="R58"/>
      <c r="S58"/>
      <c r="T58"/>
      <c r="U58"/>
      <c r="V58"/>
      <c r="W58"/>
      <c r="X58"/>
      <c r="Y58"/>
      <c r="Z58"/>
      <c r="AA58"/>
      <c r="AB58"/>
      <c r="AC58"/>
      <c r="AD58"/>
      <c r="AE58"/>
      <c r="AF58"/>
      <c r="AG58"/>
      <c r="AH58"/>
      <c r="AI58"/>
      <c r="AJ58"/>
      <c r="AK58"/>
      <c r="AL58"/>
      <c r="AM58"/>
      <c r="AN58"/>
      <c r="AO58"/>
      <c r="AP58"/>
      <c r="AQ58"/>
      <c r="AR58"/>
      <c r="AS58"/>
      <c r="AT58"/>
      <c r="AU58"/>
      <c r="AV58"/>
      <c r="AW58"/>
      <c r="AX58"/>
      <c r="AY58"/>
      <c r="AZ58"/>
      <c r="BA58"/>
      <c r="BB58"/>
      <c r="BC58"/>
      <c r="BD58"/>
      <c r="BE58"/>
      <c r="BF58"/>
      <c r="BG58"/>
      <c r="BH58"/>
      <c r="BI58"/>
      <c r="BJ58"/>
      <c r="BK58"/>
      <c r="BL58"/>
      <c r="BM58"/>
      <c r="BN58"/>
      <c r="BO58"/>
      <c r="BP58"/>
      <c r="BQ58"/>
      <c r="BR58"/>
      <c r="BS58"/>
      <c r="BT58"/>
      <c r="BU58"/>
      <c r="BV58"/>
      <c r="BW58"/>
      <c r="BX58"/>
      <c r="BY58"/>
      <c r="BZ58"/>
      <c r="CA58"/>
      <c r="CB58"/>
      <c r="CC58"/>
      <c r="CD58"/>
      <c r="CE58"/>
      <c r="CF58"/>
      <c r="CG58"/>
      <c r="CH58"/>
      <c r="CI58"/>
      <c r="CJ58"/>
      <c r="CK58"/>
      <c r="CL58"/>
      <c r="CM58"/>
      <c r="CN58"/>
      <c r="CO58"/>
      <c r="CP58"/>
      <c r="CQ58"/>
      <c r="CR58"/>
      <c r="CS58"/>
      <c r="CT58"/>
      <c r="CU58"/>
      <c r="CV58"/>
      <c r="CW58"/>
      <c r="CX58"/>
      <c r="CY58"/>
      <c r="CZ58"/>
      <c r="DA58"/>
      <c r="DB58"/>
      <c r="DC58"/>
      <c r="DD58"/>
      <c r="DE58"/>
      <c r="DF58"/>
      <c r="DG58"/>
      <c r="DH58"/>
      <c r="DI58"/>
      <c r="DJ58"/>
      <c r="DK58"/>
      <c r="DL58"/>
      <c r="DM58"/>
      <c r="DN58"/>
      <c r="DO58"/>
      <c r="DP58"/>
      <c r="DQ58"/>
      <c r="DR58"/>
      <c r="DS58"/>
      <c r="DT58"/>
      <c r="DU58"/>
      <c r="DV58"/>
      <c r="DW58"/>
      <c r="DX58"/>
      <c r="DY58"/>
      <c r="DZ58"/>
      <c r="EA58"/>
      <c r="EB58"/>
      <c r="EC58"/>
      <c r="ED58"/>
      <c r="EE58"/>
      <c r="EF58"/>
      <c r="EG58"/>
      <c r="EH58"/>
      <c r="EI58"/>
      <c r="EJ58"/>
      <c r="EK58"/>
      <c r="EL58"/>
      <c r="EM58"/>
      <c r="EN58"/>
      <c r="EO58"/>
      <c r="EP58"/>
      <c r="EQ58"/>
      <c r="ER58"/>
      <c r="ES58"/>
      <c r="ET58"/>
      <c r="EU58"/>
      <c r="EV58"/>
      <c r="EW58"/>
      <c r="EX58"/>
      <c r="EY58"/>
      <c r="EZ58"/>
      <c r="FA58"/>
      <c r="FB58"/>
      <c r="FC58"/>
      <c r="FD58"/>
      <c r="FE58"/>
      <c r="FF58"/>
      <c r="FG58"/>
      <c r="FH58"/>
      <c r="FI58"/>
      <c r="FJ58"/>
      <c r="FK58"/>
      <c r="FL58"/>
      <c r="FM58"/>
      <c r="FN58"/>
      <c r="FO58"/>
      <c r="FP58"/>
      <c r="FQ58"/>
      <c r="FR58"/>
      <c r="FS58"/>
      <c r="FT58"/>
      <c r="FU58"/>
      <c r="FV58"/>
      <c r="FW58"/>
      <c r="FX58"/>
      <c r="FY58"/>
      <c r="FZ58"/>
      <c r="GA58"/>
      <c r="GB58"/>
      <c r="GC58"/>
      <c r="GD58"/>
      <c r="GE58"/>
      <c r="GF58"/>
      <c r="GG58"/>
      <c r="GH58"/>
      <c r="GI58"/>
      <c r="GJ58"/>
      <c r="GK58"/>
      <c r="GL58"/>
      <c r="GM58"/>
      <c r="GN58"/>
      <c r="GO58"/>
      <c r="GP58"/>
      <c r="GQ58"/>
      <c r="GR58"/>
      <c r="GS58"/>
      <c r="GT58"/>
      <c r="GU58"/>
      <c r="GV58"/>
      <c r="GW58"/>
      <c r="GX58"/>
      <c r="GY58"/>
      <c r="GZ58"/>
      <c r="HA58"/>
      <c r="HB58"/>
      <c r="HC58"/>
      <c r="HD58"/>
      <c r="HE58"/>
      <c r="HF58"/>
      <c r="HG58"/>
      <c r="HH58"/>
      <c r="HI58"/>
      <c r="HJ58"/>
      <c r="HK58"/>
      <c r="HL58"/>
      <c r="HM58"/>
      <c r="HN58"/>
      <c r="HO58"/>
      <c r="HP58"/>
      <c r="HQ58"/>
      <c r="HR58"/>
      <c r="HS58"/>
      <c r="HT58"/>
      <c r="HU58"/>
      <c r="HV58"/>
      <c r="HW58"/>
      <c r="HX58"/>
      <c r="HY58"/>
      <c r="HZ58"/>
      <c r="IA58"/>
      <c r="IB58"/>
      <c r="IC58"/>
      <c r="ID58"/>
      <c r="IE58"/>
      <c r="IF58"/>
      <c r="IG58"/>
      <c r="IH58"/>
      <c r="II58"/>
      <c r="IJ58"/>
      <c r="IK58"/>
      <c r="IL58"/>
      <c r="IM58"/>
      <c r="IN58"/>
      <c r="IO58"/>
      <c r="IP58"/>
      <c r="IQ58"/>
      <c r="IR58"/>
      <c r="IS58"/>
      <c r="IT58"/>
      <c r="IU58"/>
      <c r="IV58"/>
    </row>
    <row r="59" spans="1:256" s="3" customFormat="1" ht="15" x14ac:dyDescent="0.25">
      <c r="A59" s="11">
        <v>55</v>
      </c>
      <c r="B59" s="11">
        <v>457</v>
      </c>
      <c r="C59" s="4">
        <v>42892</v>
      </c>
      <c r="D59" s="12">
        <v>0.11458333333333333</v>
      </c>
      <c r="E59" s="13">
        <v>42893</v>
      </c>
      <c r="F59" s="13">
        <v>42921</v>
      </c>
      <c r="G59" s="14" t="s">
        <v>117</v>
      </c>
      <c r="H59" s="15">
        <v>5551799</v>
      </c>
      <c r="I59" s="4">
        <v>42928</v>
      </c>
      <c r="J59" s="10"/>
      <c r="K59" s="1" t="s">
        <v>39</v>
      </c>
      <c r="L59" s="16" t="str">
        <f t="shared" si="1"/>
        <v>A tiempo</v>
      </c>
      <c r="M59"/>
      <c r="N59"/>
      <c r="O59"/>
      <c r="P59"/>
      <c r="Q59"/>
      <c r="R59"/>
      <c r="S59"/>
      <c r="T59"/>
      <c r="U59"/>
      <c r="V59"/>
      <c r="W59"/>
      <c r="X59"/>
      <c r="Y59"/>
      <c r="Z59"/>
      <c r="AA59"/>
      <c r="AB59"/>
      <c r="AC59"/>
      <c r="AD59"/>
      <c r="AE59"/>
      <c r="AF59"/>
      <c r="AG59"/>
      <c r="AH59"/>
      <c r="AI59"/>
      <c r="AJ59"/>
      <c r="AK59"/>
      <c r="AL59"/>
      <c r="AM59"/>
      <c r="AN59"/>
      <c r="AO59"/>
      <c r="AP59"/>
      <c r="AQ59"/>
      <c r="AR59"/>
      <c r="AS59"/>
      <c r="AT59"/>
      <c r="AU59"/>
      <c r="AV59"/>
      <c r="AW59"/>
      <c r="AX59"/>
      <c r="AY59"/>
      <c r="AZ59"/>
      <c r="BA59"/>
      <c r="BB59"/>
      <c r="BC59"/>
      <c r="BD59"/>
      <c r="BE59"/>
      <c r="BF59"/>
      <c r="BG59"/>
      <c r="BH59"/>
      <c r="BI59"/>
      <c r="BJ59"/>
      <c r="BK59"/>
      <c r="BL59"/>
      <c r="BM59"/>
      <c r="BN59"/>
      <c r="BO59"/>
      <c r="BP59"/>
      <c r="BQ59"/>
      <c r="BR59"/>
      <c r="BS59"/>
      <c r="BT59"/>
      <c r="BU59"/>
      <c r="BV59"/>
      <c r="BW59"/>
      <c r="BX59"/>
      <c r="BY59"/>
      <c r="BZ59"/>
      <c r="CA59"/>
      <c r="CB59"/>
      <c r="CC59"/>
      <c r="CD59"/>
      <c r="CE59"/>
      <c r="CF59"/>
      <c r="CG59"/>
      <c r="CH59"/>
      <c r="CI59"/>
      <c r="CJ59"/>
      <c r="CK59"/>
      <c r="CL59"/>
      <c r="CM59"/>
      <c r="CN59"/>
      <c r="CO59"/>
      <c r="CP59"/>
      <c r="CQ59"/>
      <c r="CR59"/>
      <c r="CS59"/>
      <c r="CT59"/>
      <c r="CU59"/>
      <c r="CV59"/>
      <c r="CW59"/>
      <c r="CX59"/>
      <c r="CY59"/>
      <c r="CZ59"/>
      <c r="DA59"/>
      <c r="DB59"/>
      <c r="DC59"/>
      <c r="DD59"/>
      <c r="DE59"/>
      <c r="DF59"/>
      <c r="DG59"/>
      <c r="DH59"/>
      <c r="DI59"/>
      <c r="DJ59"/>
      <c r="DK59"/>
      <c r="DL59"/>
      <c r="DM59"/>
      <c r="DN59"/>
      <c r="DO59"/>
      <c r="DP59"/>
      <c r="DQ59"/>
      <c r="DR59"/>
      <c r="DS59"/>
      <c r="DT59"/>
      <c r="DU59"/>
      <c r="DV59"/>
      <c r="DW59"/>
      <c r="DX59"/>
      <c r="DY59"/>
      <c r="DZ59"/>
      <c r="EA59"/>
      <c r="EB59"/>
      <c r="EC59"/>
      <c r="ED59"/>
      <c r="EE59"/>
      <c r="EF59"/>
      <c r="EG59"/>
      <c r="EH59"/>
      <c r="EI59"/>
      <c r="EJ59"/>
      <c r="EK59"/>
      <c r="EL59"/>
      <c r="EM59"/>
      <c r="EN59"/>
      <c r="EO59"/>
      <c r="EP59"/>
      <c r="EQ59"/>
      <c r="ER59"/>
      <c r="ES59"/>
      <c r="ET59"/>
      <c r="EU59"/>
      <c r="EV59"/>
      <c r="EW59"/>
      <c r="EX59"/>
      <c r="EY59"/>
      <c r="EZ59"/>
      <c r="FA59"/>
      <c r="FB59"/>
      <c r="FC59"/>
      <c r="FD59"/>
      <c r="FE59"/>
      <c r="FF59"/>
      <c r="FG59"/>
      <c r="FH59"/>
      <c r="FI59"/>
      <c r="FJ59"/>
      <c r="FK59"/>
      <c r="FL59"/>
      <c r="FM59"/>
      <c r="FN59"/>
      <c r="FO59"/>
      <c r="FP59"/>
      <c r="FQ59"/>
      <c r="FR59"/>
      <c r="FS59"/>
      <c r="FT59"/>
      <c r="FU59"/>
      <c r="FV59"/>
      <c r="FW59"/>
      <c r="FX59"/>
      <c r="FY59"/>
      <c r="FZ59"/>
      <c r="GA59"/>
      <c r="GB59"/>
      <c r="GC59"/>
      <c r="GD59"/>
      <c r="GE59"/>
      <c r="GF59"/>
      <c r="GG59"/>
      <c r="GH59"/>
      <c r="GI59"/>
      <c r="GJ59"/>
      <c r="GK59"/>
      <c r="GL59"/>
      <c r="GM59"/>
      <c r="GN59"/>
      <c r="GO59"/>
      <c r="GP59"/>
      <c r="GQ59"/>
      <c r="GR59"/>
      <c r="GS59"/>
      <c r="GT59"/>
      <c r="GU59"/>
      <c r="GV59"/>
      <c r="GW59"/>
      <c r="GX59"/>
      <c r="GY59"/>
      <c r="GZ59"/>
      <c r="HA59"/>
      <c r="HB59"/>
      <c r="HC59"/>
      <c r="HD59"/>
      <c r="HE59"/>
      <c r="HF59"/>
      <c r="HG59"/>
      <c r="HH59"/>
      <c r="HI59"/>
      <c r="HJ59"/>
      <c r="HK59"/>
      <c r="HL59"/>
      <c r="HM59"/>
      <c r="HN59"/>
      <c r="HO59"/>
      <c r="HP59"/>
      <c r="HQ59"/>
      <c r="HR59"/>
      <c r="HS59"/>
      <c r="HT59"/>
      <c r="HU59"/>
      <c r="HV59"/>
      <c r="HW59"/>
      <c r="HX59"/>
      <c r="HY59"/>
      <c r="HZ59"/>
      <c r="IA59"/>
      <c r="IB59"/>
      <c r="IC59"/>
      <c r="ID59"/>
      <c r="IE59"/>
      <c r="IF59"/>
      <c r="IG59"/>
      <c r="IH59"/>
      <c r="II59"/>
      <c r="IJ59"/>
      <c r="IK59"/>
      <c r="IL59"/>
      <c r="IM59"/>
      <c r="IN59"/>
      <c r="IO59"/>
      <c r="IP59"/>
      <c r="IQ59"/>
      <c r="IR59"/>
      <c r="IS59"/>
      <c r="IT59"/>
      <c r="IU59"/>
      <c r="IV59"/>
    </row>
    <row r="60" spans="1:256" ht="15" x14ac:dyDescent="0.25">
      <c r="A60" s="11">
        <v>56</v>
      </c>
      <c r="B60" s="11">
        <v>458</v>
      </c>
      <c r="C60" s="4">
        <v>42891</v>
      </c>
      <c r="D60" s="12">
        <v>0.37152777777777773</v>
      </c>
      <c r="E60" s="13">
        <v>42892</v>
      </c>
      <c r="F60" s="13">
        <v>42895</v>
      </c>
      <c r="G60" s="14" t="s">
        <v>118</v>
      </c>
      <c r="H60" s="15">
        <v>595028</v>
      </c>
      <c r="I60" s="4">
        <v>42902</v>
      </c>
      <c r="J60" s="10">
        <v>42899</v>
      </c>
      <c r="K60" s="1" t="s">
        <v>39</v>
      </c>
      <c r="L60" s="16" t="str">
        <f t="shared" si="1"/>
        <v>A tiempo</v>
      </c>
    </row>
    <row r="61" spans="1:256" ht="15" x14ac:dyDescent="0.25">
      <c r="A61" s="11">
        <v>57</v>
      </c>
      <c r="B61" s="11">
        <v>459</v>
      </c>
      <c r="C61" s="4">
        <v>42892</v>
      </c>
      <c r="D61" s="12">
        <v>0.11458333333333333</v>
      </c>
      <c r="E61" s="13">
        <v>42893</v>
      </c>
      <c r="F61" s="13">
        <v>42921</v>
      </c>
      <c r="G61" s="14" t="s">
        <v>119</v>
      </c>
      <c r="H61" s="15">
        <v>5551799</v>
      </c>
      <c r="I61" s="4">
        <v>42928</v>
      </c>
      <c r="J61" s="10"/>
      <c r="K61" s="1" t="s">
        <v>39</v>
      </c>
      <c r="L61" s="16" t="str">
        <f t="shared" si="1"/>
        <v>A tiempo</v>
      </c>
    </row>
    <row r="62" spans="1:256" ht="15" x14ac:dyDescent="0.25">
      <c r="A62" s="11">
        <v>58</v>
      </c>
      <c r="B62" s="11">
        <v>460</v>
      </c>
      <c r="C62" s="4">
        <v>42891</v>
      </c>
      <c r="D62" s="12">
        <v>0.13541666666666666</v>
      </c>
      <c r="E62" s="13">
        <v>42891</v>
      </c>
      <c r="F62" s="13">
        <v>42895</v>
      </c>
      <c r="G62" s="14" t="s">
        <v>115</v>
      </c>
      <c r="H62" s="15">
        <v>701863</v>
      </c>
      <c r="I62" s="4">
        <v>42902</v>
      </c>
      <c r="J62" s="10">
        <v>42900</v>
      </c>
      <c r="K62" s="1" t="s">
        <v>39</v>
      </c>
      <c r="L62" s="16" t="str">
        <f t="shared" si="1"/>
        <v>A tiempo</v>
      </c>
    </row>
    <row r="63" spans="1:256" ht="15" x14ac:dyDescent="0.25">
      <c r="A63" s="11">
        <v>59</v>
      </c>
      <c r="B63" s="11">
        <v>461</v>
      </c>
      <c r="C63" s="4">
        <v>42892</v>
      </c>
      <c r="D63" s="12">
        <v>9.375E-2</v>
      </c>
      <c r="E63" s="13">
        <v>42894</v>
      </c>
      <c r="F63" s="13">
        <v>42895</v>
      </c>
      <c r="G63" s="14" t="s">
        <v>120</v>
      </c>
      <c r="H63" s="15">
        <v>295012</v>
      </c>
      <c r="I63" s="4">
        <v>42902</v>
      </c>
      <c r="J63" s="10">
        <v>42900</v>
      </c>
      <c r="K63" s="1" t="s">
        <v>39</v>
      </c>
      <c r="L63" s="16" t="str">
        <f t="shared" si="1"/>
        <v>A tiempo</v>
      </c>
    </row>
    <row r="64" spans="1:256" ht="15" x14ac:dyDescent="0.25">
      <c r="A64" s="11">
        <v>60</v>
      </c>
      <c r="B64" s="11">
        <v>462</v>
      </c>
      <c r="C64" s="4">
        <v>42892</v>
      </c>
      <c r="D64" s="12">
        <v>9.375E-2</v>
      </c>
      <c r="E64" s="13">
        <v>42898</v>
      </c>
      <c r="F64" s="13">
        <v>42900</v>
      </c>
      <c r="G64" s="14" t="s">
        <v>121</v>
      </c>
      <c r="H64" s="15">
        <v>371035</v>
      </c>
      <c r="I64" s="4">
        <v>42907</v>
      </c>
      <c r="J64" s="10">
        <v>42902</v>
      </c>
      <c r="K64" s="1" t="s">
        <v>39</v>
      </c>
      <c r="L64" s="16" t="str">
        <f t="shared" si="1"/>
        <v>A tiempo</v>
      </c>
    </row>
    <row r="65" spans="1:12" ht="15" x14ac:dyDescent="0.25">
      <c r="A65" s="11">
        <v>61</v>
      </c>
      <c r="B65" s="11">
        <v>463</v>
      </c>
      <c r="C65" s="4">
        <v>42891</v>
      </c>
      <c r="D65" s="12">
        <v>0.11527777777777777</v>
      </c>
      <c r="E65" s="13">
        <v>42893</v>
      </c>
      <c r="F65" s="13">
        <v>42893</v>
      </c>
      <c r="G65" s="14" t="s">
        <v>122</v>
      </c>
      <c r="H65" s="15">
        <v>97612</v>
      </c>
      <c r="I65" s="4">
        <v>42900</v>
      </c>
      <c r="J65" s="10">
        <v>42895</v>
      </c>
      <c r="K65" s="1" t="s">
        <v>39</v>
      </c>
      <c r="L65" s="16" t="str">
        <f t="shared" si="1"/>
        <v>A tiempo</v>
      </c>
    </row>
    <row r="66" spans="1:12" ht="15" x14ac:dyDescent="0.25">
      <c r="A66" s="11">
        <v>62</v>
      </c>
      <c r="B66" s="11">
        <v>464</v>
      </c>
      <c r="C66" s="4">
        <v>42893</v>
      </c>
      <c r="D66" s="12">
        <v>0.47083333333333338</v>
      </c>
      <c r="E66" s="13">
        <v>42900</v>
      </c>
      <c r="F66" s="13">
        <v>42902</v>
      </c>
      <c r="G66" s="14" t="s">
        <v>123</v>
      </c>
      <c r="H66" s="15">
        <v>365260</v>
      </c>
      <c r="I66" s="4">
        <v>42909</v>
      </c>
      <c r="J66" s="10">
        <v>42909</v>
      </c>
      <c r="K66" s="1" t="s">
        <v>39</v>
      </c>
      <c r="L66" s="16" t="str">
        <f t="shared" si="1"/>
        <v>A tiempo</v>
      </c>
    </row>
    <row r="67" spans="1:12" ht="15" x14ac:dyDescent="0.25">
      <c r="A67" s="11">
        <v>63</v>
      </c>
      <c r="B67" s="11">
        <v>465</v>
      </c>
      <c r="C67" s="4">
        <v>42893</v>
      </c>
      <c r="D67" s="12">
        <v>0.47083333333333338</v>
      </c>
      <c r="E67" s="13">
        <v>42898</v>
      </c>
      <c r="F67" s="13">
        <v>42900</v>
      </c>
      <c r="G67" s="14" t="s">
        <v>124</v>
      </c>
      <c r="H67" s="15">
        <v>538060</v>
      </c>
      <c r="I67" s="4">
        <v>42907</v>
      </c>
      <c r="J67" s="10">
        <v>42902</v>
      </c>
      <c r="K67" s="1" t="s">
        <v>39</v>
      </c>
      <c r="L67" s="16" t="str">
        <f t="shared" si="1"/>
        <v>A tiempo</v>
      </c>
    </row>
    <row r="68" spans="1:12" ht="15" x14ac:dyDescent="0.25">
      <c r="A68" s="11">
        <v>64</v>
      </c>
      <c r="B68" s="11">
        <v>466</v>
      </c>
      <c r="C68" s="4">
        <v>42892</v>
      </c>
      <c r="D68" s="12">
        <v>0.46527777777777773</v>
      </c>
      <c r="E68" s="13">
        <v>42898</v>
      </c>
      <c r="F68" s="13">
        <v>42899</v>
      </c>
      <c r="G68" s="14" t="s">
        <v>125</v>
      </c>
      <c r="H68" s="15">
        <v>330522</v>
      </c>
      <c r="I68" s="4">
        <v>42906</v>
      </c>
      <c r="J68" s="10">
        <v>42900</v>
      </c>
      <c r="K68" s="1" t="s">
        <v>39</v>
      </c>
      <c r="L68" s="16" t="str">
        <f t="shared" si="1"/>
        <v>A tiempo</v>
      </c>
    </row>
    <row r="69" spans="1:12" ht="15" x14ac:dyDescent="0.25">
      <c r="A69" s="11">
        <v>65</v>
      </c>
      <c r="B69" s="11">
        <v>467</v>
      </c>
      <c r="C69" s="4">
        <v>42892</v>
      </c>
      <c r="D69" s="12">
        <v>0.46527777777777773</v>
      </c>
      <c r="E69" s="13">
        <v>42898</v>
      </c>
      <c r="F69" s="13">
        <v>42899</v>
      </c>
      <c r="G69" s="14" t="s">
        <v>126</v>
      </c>
      <c r="H69" s="15">
        <v>219156</v>
      </c>
      <c r="I69" s="4">
        <v>42906</v>
      </c>
      <c r="J69" s="10">
        <v>42900</v>
      </c>
      <c r="K69" s="1" t="s">
        <v>39</v>
      </c>
      <c r="L69" s="16" t="str">
        <f t="shared" si="1"/>
        <v>A tiempo</v>
      </c>
    </row>
    <row r="70" spans="1:12" ht="15" x14ac:dyDescent="0.25">
      <c r="A70" s="11">
        <v>66</v>
      </c>
      <c r="B70" s="11">
        <v>468</v>
      </c>
      <c r="C70" s="4">
        <v>42892</v>
      </c>
      <c r="D70" s="12">
        <v>0.46527777777777773</v>
      </c>
      <c r="E70" s="13">
        <v>42898</v>
      </c>
      <c r="F70" s="13">
        <v>42899</v>
      </c>
      <c r="G70" s="14" t="s">
        <v>127</v>
      </c>
      <c r="H70" s="15">
        <v>192159</v>
      </c>
      <c r="I70" s="4">
        <v>42906</v>
      </c>
      <c r="J70" s="10">
        <v>42900</v>
      </c>
      <c r="K70" s="1" t="s">
        <v>39</v>
      </c>
      <c r="L70" s="16" t="str">
        <f t="shared" si="1"/>
        <v>A tiempo</v>
      </c>
    </row>
    <row r="71" spans="1:12" ht="15" x14ac:dyDescent="0.25">
      <c r="A71" s="11">
        <v>67</v>
      </c>
      <c r="B71" s="11">
        <v>469</v>
      </c>
      <c r="C71" s="4">
        <v>42902</v>
      </c>
      <c r="D71" s="12">
        <v>0.14583333333333334</v>
      </c>
      <c r="E71" s="13">
        <v>42907</v>
      </c>
      <c r="F71" s="13">
        <v>42908</v>
      </c>
      <c r="G71" s="14" t="s">
        <v>125</v>
      </c>
      <c r="H71" s="15">
        <v>330522</v>
      </c>
      <c r="I71" s="4">
        <v>42915</v>
      </c>
      <c r="J71" s="10">
        <v>42909</v>
      </c>
      <c r="K71" s="1" t="s">
        <v>39</v>
      </c>
      <c r="L71" s="16" t="str">
        <f t="shared" si="1"/>
        <v>A tiempo</v>
      </c>
    </row>
    <row r="72" spans="1:12" ht="15" x14ac:dyDescent="0.25">
      <c r="A72" s="11">
        <v>68</v>
      </c>
      <c r="B72" s="11">
        <v>470</v>
      </c>
      <c r="C72" s="4">
        <v>42892</v>
      </c>
      <c r="D72" s="12">
        <v>0.14375000000000002</v>
      </c>
      <c r="E72" s="13">
        <v>42894</v>
      </c>
      <c r="F72" s="13">
        <v>42902</v>
      </c>
      <c r="G72" s="14" t="s">
        <v>128</v>
      </c>
      <c r="H72" s="15">
        <v>1406230</v>
      </c>
      <c r="I72" s="4">
        <v>42909</v>
      </c>
      <c r="J72" s="10">
        <v>42908</v>
      </c>
      <c r="K72" s="1" t="s">
        <v>39</v>
      </c>
      <c r="L72" s="16" t="str">
        <f t="shared" si="1"/>
        <v>A tiempo</v>
      </c>
    </row>
    <row r="73" spans="1:12" ht="15" x14ac:dyDescent="0.25">
      <c r="A73" s="11">
        <v>69</v>
      </c>
      <c r="B73" s="11">
        <v>471</v>
      </c>
      <c r="C73" s="4">
        <v>42892</v>
      </c>
      <c r="D73" s="12">
        <v>0.14375000000000002</v>
      </c>
      <c r="E73" s="13">
        <v>42899</v>
      </c>
      <c r="F73" s="13">
        <v>42902</v>
      </c>
      <c r="G73" s="14" t="s">
        <v>129</v>
      </c>
      <c r="H73" s="15">
        <v>683284</v>
      </c>
      <c r="I73" s="4">
        <v>42909</v>
      </c>
      <c r="J73" s="10">
        <v>42908</v>
      </c>
      <c r="K73" s="1" t="s">
        <v>39</v>
      </c>
      <c r="L73" s="16" t="str">
        <f t="shared" si="1"/>
        <v>A tiempo</v>
      </c>
    </row>
    <row r="74" spans="1:12" ht="15" x14ac:dyDescent="0.25">
      <c r="A74" s="11">
        <v>70</v>
      </c>
      <c r="B74" s="11">
        <v>472</v>
      </c>
      <c r="C74" s="4">
        <v>42893</v>
      </c>
      <c r="D74" s="12">
        <v>0.47083333333333338</v>
      </c>
      <c r="E74" s="13">
        <v>42898</v>
      </c>
      <c r="F74" s="13">
        <v>42902</v>
      </c>
      <c r="G74" s="14" t="s">
        <v>130</v>
      </c>
      <c r="H74" s="15">
        <v>1143566</v>
      </c>
      <c r="I74" s="4">
        <v>42909</v>
      </c>
      <c r="J74" s="10">
        <v>42908</v>
      </c>
      <c r="K74" s="1" t="s">
        <v>39</v>
      </c>
      <c r="L74" s="16" t="str">
        <f t="shared" si="1"/>
        <v>A tiempo</v>
      </c>
    </row>
    <row r="75" spans="1:12" ht="15" x14ac:dyDescent="0.25">
      <c r="A75" s="11">
        <v>71</v>
      </c>
      <c r="B75" s="11">
        <v>473</v>
      </c>
      <c r="C75" s="4">
        <v>42893</v>
      </c>
      <c r="D75" s="12">
        <v>0.47083333333333338</v>
      </c>
      <c r="E75" s="13">
        <v>42898</v>
      </c>
      <c r="F75" s="13">
        <v>42902</v>
      </c>
      <c r="G75" s="14" t="s">
        <v>131</v>
      </c>
      <c r="H75" s="15">
        <v>1143566</v>
      </c>
      <c r="I75" s="4">
        <v>42909</v>
      </c>
      <c r="J75" s="10">
        <v>42908</v>
      </c>
      <c r="K75" s="1" t="s">
        <v>39</v>
      </c>
      <c r="L75" s="16" t="str">
        <f t="shared" si="1"/>
        <v>A tiempo</v>
      </c>
    </row>
    <row r="76" spans="1:12" ht="15" x14ac:dyDescent="0.25">
      <c r="A76" s="11">
        <v>72</v>
      </c>
      <c r="B76" s="11">
        <v>474</v>
      </c>
      <c r="C76" s="4">
        <v>42893</v>
      </c>
      <c r="D76" s="12">
        <v>0.4604166666666667</v>
      </c>
      <c r="E76" s="13">
        <v>42894</v>
      </c>
      <c r="F76" s="13">
        <v>42896</v>
      </c>
      <c r="G76" s="14" t="s">
        <v>132</v>
      </c>
      <c r="H76" s="15">
        <v>488060</v>
      </c>
      <c r="I76" s="4">
        <v>42902</v>
      </c>
      <c r="J76" s="10">
        <v>42900</v>
      </c>
      <c r="K76" s="1" t="s">
        <v>39</v>
      </c>
      <c r="L76" s="16" t="str">
        <f t="shared" si="1"/>
        <v>A tiempo</v>
      </c>
    </row>
    <row r="77" spans="1:12" ht="15" x14ac:dyDescent="0.25">
      <c r="A77" s="11">
        <v>73</v>
      </c>
      <c r="B77" s="11">
        <v>475</v>
      </c>
      <c r="C77" s="4">
        <v>42893</v>
      </c>
      <c r="D77" s="12">
        <v>0.10416666666666667</v>
      </c>
      <c r="E77" s="13">
        <v>42897</v>
      </c>
      <c r="F77" s="13">
        <v>42899</v>
      </c>
      <c r="G77" s="14" t="s">
        <v>133</v>
      </c>
      <c r="H77" s="15">
        <v>488060</v>
      </c>
      <c r="I77" s="4">
        <v>42906</v>
      </c>
      <c r="J77" s="10">
        <v>42906</v>
      </c>
      <c r="K77" s="1" t="s">
        <v>39</v>
      </c>
      <c r="L77" s="16" t="str">
        <f t="shared" si="1"/>
        <v>A tiempo</v>
      </c>
    </row>
    <row r="78" spans="1:12" ht="15" x14ac:dyDescent="0.25">
      <c r="A78" s="11">
        <v>74</v>
      </c>
      <c r="B78" s="11" t="s">
        <v>134</v>
      </c>
      <c r="C78" s="4">
        <v>42901</v>
      </c>
      <c r="D78" s="12">
        <v>0.18958333333333333</v>
      </c>
      <c r="E78" s="13">
        <v>42893</v>
      </c>
      <c r="F78" s="13">
        <v>42903</v>
      </c>
      <c r="G78" s="14" t="s">
        <v>135</v>
      </c>
      <c r="H78" s="15">
        <f>850691+240828+240828</f>
        <v>1332347</v>
      </c>
      <c r="I78" s="4">
        <v>42909</v>
      </c>
      <c r="J78" s="10">
        <v>42908</v>
      </c>
      <c r="K78" s="1" t="s">
        <v>39</v>
      </c>
      <c r="L78" s="16" t="str">
        <f t="shared" si="1"/>
        <v>A tiempo</v>
      </c>
    </row>
    <row r="79" spans="1:12" ht="15" x14ac:dyDescent="0.25">
      <c r="A79" s="11">
        <v>75</v>
      </c>
      <c r="B79" s="11" t="s">
        <v>136</v>
      </c>
      <c r="C79" s="4">
        <v>42901</v>
      </c>
      <c r="D79" s="12">
        <v>0.18958333333333333</v>
      </c>
      <c r="E79" s="13">
        <v>42893</v>
      </c>
      <c r="F79" s="13">
        <v>42903</v>
      </c>
      <c r="G79" s="14" t="s">
        <v>137</v>
      </c>
      <c r="H79" s="15">
        <f>640689+176212+176212</f>
        <v>993113</v>
      </c>
      <c r="I79" s="4">
        <v>42909</v>
      </c>
      <c r="J79" s="10">
        <v>42908</v>
      </c>
      <c r="K79" s="1" t="s">
        <v>39</v>
      </c>
      <c r="L79" s="16" t="str">
        <f t="shared" si="1"/>
        <v>A tiempo</v>
      </c>
    </row>
    <row r="80" spans="1:12" ht="15" x14ac:dyDescent="0.25">
      <c r="A80" s="11">
        <v>76</v>
      </c>
      <c r="B80" s="11">
        <v>478</v>
      </c>
      <c r="C80" s="4">
        <v>42893</v>
      </c>
      <c r="D80" s="12">
        <v>0.15277777777777776</v>
      </c>
      <c r="E80" s="13">
        <v>42893</v>
      </c>
      <c r="F80" s="13">
        <v>42898</v>
      </c>
      <c r="G80" s="14" t="s">
        <v>138</v>
      </c>
      <c r="H80" s="15">
        <v>662277</v>
      </c>
      <c r="I80" s="4">
        <v>42905</v>
      </c>
      <c r="J80" s="10">
        <v>42900</v>
      </c>
      <c r="K80" s="1" t="s">
        <v>39</v>
      </c>
      <c r="L80" s="16" t="str">
        <f t="shared" si="1"/>
        <v>A tiempo</v>
      </c>
    </row>
    <row r="81" spans="1:12" ht="15" x14ac:dyDescent="0.25">
      <c r="A81" s="11">
        <v>77</v>
      </c>
      <c r="B81" s="11">
        <v>479</v>
      </c>
      <c r="C81" s="4">
        <v>42892</v>
      </c>
      <c r="D81" s="12">
        <v>0.16666666666666666</v>
      </c>
      <c r="E81" s="13">
        <v>42893</v>
      </c>
      <c r="F81" s="13">
        <v>42893</v>
      </c>
      <c r="G81" s="14" t="s">
        <v>116</v>
      </c>
      <c r="H81" s="15">
        <v>140207</v>
      </c>
      <c r="I81" s="4">
        <v>42900</v>
      </c>
      <c r="J81" s="10">
        <v>42894</v>
      </c>
      <c r="K81" s="1" t="s">
        <v>39</v>
      </c>
      <c r="L81" s="16" t="str">
        <f t="shared" si="1"/>
        <v>A tiempo</v>
      </c>
    </row>
    <row r="82" spans="1:12" ht="15" x14ac:dyDescent="0.25">
      <c r="A82" s="11">
        <v>78</v>
      </c>
      <c r="B82" s="11">
        <v>480</v>
      </c>
      <c r="C82" s="4">
        <v>42892</v>
      </c>
      <c r="D82" s="12">
        <v>0.19444444444444445</v>
      </c>
      <c r="E82" s="13">
        <v>42893</v>
      </c>
      <c r="F82" s="13">
        <v>42895</v>
      </c>
      <c r="G82" s="14" t="s">
        <v>139</v>
      </c>
      <c r="H82" s="15">
        <v>445260</v>
      </c>
      <c r="I82" s="4">
        <v>42902</v>
      </c>
      <c r="J82" s="10">
        <v>42900</v>
      </c>
      <c r="K82" s="1" t="s">
        <v>39</v>
      </c>
      <c r="L82" s="16" t="str">
        <f t="shared" si="1"/>
        <v>A tiempo</v>
      </c>
    </row>
    <row r="83" spans="1:12" ht="15" x14ac:dyDescent="0.25">
      <c r="A83" s="11">
        <v>79</v>
      </c>
      <c r="B83" s="11" t="s">
        <v>140</v>
      </c>
      <c r="C83" s="4">
        <v>42901</v>
      </c>
      <c r="D83" s="12">
        <v>0.18958333333333333</v>
      </c>
      <c r="E83" s="13">
        <v>42893</v>
      </c>
      <c r="F83" s="13">
        <v>42903</v>
      </c>
      <c r="G83" s="14" t="s">
        <v>60</v>
      </c>
      <c r="H83" s="15">
        <f>640689+176212+176212</f>
        <v>993113</v>
      </c>
      <c r="I83" s="4">
        <v>42909</v>
      </c>
      <c r="J83" s="10">
        <v>42908</v>
      </c>
      <c r="K83" s="1" t="s">
        <v>39</v>
      </c>
      <c r="L83" s="16" t="str">
        <f t="shared" si="1"/>
        <v>A tiempo</v>
      </c>
    </row>
    <row r="84" spans="1:12" ht="15" x14ac:dyDescent="0.25">
      <c r="A84" s="11">
        <v>80</v>
      </c>
      <c r="B84" s="11">
        <v>482</v>
      </c>
      <c r="C84" s="4">
        <v>42894</v>
      </c>
      <c r="D84" s="12">
        <v>0.38194444444444442</v>
      </c>
      <c r="E84" s="13">
        <v>42894</v>
      </c>
      <c r="F84" s="13">
        <v>42910</v>
      </c>
      <c r="G84" s="14" t="s">
        <v>100</v>
      </c>
      <c r="H84" s="15">
        <v>1095780</v>
      </c>
      <c r="I84" s="4">
        <v>42916</v>
      </c>
      <c r="J84" s="10">
        <v>42916</v>
      </c>
      <c r="K84" s="1" t="s">
        <v>39</v>
      </c>
      <c r="L84" s="16" t="str">
        <f t="shared" si="1"/>
        <v>A tiempo</v>
      </c>
    </row>
    <row r="85" spans="1:12" ht="15" x14ac:dyDescent="0.25">
      <c r="A85" s="11">
        <v>81</v>
      </c>
      <c r="B85" s="11">
        <v>483</v>
      </c>
      <c r="C85" s="4">
        <v>42894</v>
      </c>
      <c r="D85" s="12">
        <v>0.13958333333333334</v>
      </c>
      <c r="E85" s="13">
        <v>42899</v>
      </c>
      <c r="F85" s="13">
        <v>42926</v>
      </c>
      <c r="G85" s="14" t="s">
        <v>141</v>
      </c>
      <c r="H85" s="15">
        <v>5231385</v>
      </c>
      <c r="I85" s="4">
        <v>42933</v>
      </c>
      <c r="J85" s="10"/>
      <c r="K85" s="1" t="s">
        <v>39</v>
      </c>
      <c r="L85" s="16" t="str">
        <f t="shared" si="1"/>
        <v>A tiempo</v>
      </c>
    </row>
    <row r="86" spans="1:12" ht="15" x14ac:dyDescent="0.25">
      <c r="A86" s="11">
        <v>82</v>
      </c>
      <c r="B86" s="11">
        <v>484</v>
      </c>
      <c r="C86" s="4">
        <v>42894</v>
      </c>
      <c r="D86" s="12">
        <v>8.3333333333333329E-2</v>
      </c>
      <c r="E86" s="13">
        <v>42897</v>
      </c>
      <c r="F86" s="13">
        <v>42903</v>
      </c>
      <c r="G86" s="14" t="s">
        <v>142</v>
      </c>
      <c r="H86" s="15">
        <v>782691</v>
      </c>
      <c r="I86" s="4">
        <v>42909</v>
      </c>
      <c r="J86" s="10">
        <v>42907</v>
      </c>
      <c r="K86" s="1" t="s">
        <v>39</v>
      </c>
      <c r="L86" s="16" t="str">
        <f t="shared" si="1"/>
        <v>A tiempo</v>
      </c>
    </row>
    <row r="87" spans="1:12" ht="15" x14ac:dyDescent="0.25">
      <c r="A87" s="11">
        <v>83</v>
      </c>
      <c r="B87" s="11">
        <v>485</v>
      </c>
      <c r="C87" s="4">
        <v>42894</v>
      </c>
      <c r="D87" s="12">
        <v>8.3333333333333329E-2</v>
      </c>
      <c r="E87" s="13">
        <v>42897</v>
      </c>
      <c r="F87" s="13">
        <v>42903</v>
      </c>
      <c r="G87" s="14" t="s">
        <v>143</v>
      </c>
      <c r="H87" s="15">
        <v>1268489</v>
      </c>
      <c r="I87" s="4">
        <v>42909</v>
      </c>
      <c r="J87" s="10">
        <v>42909</v>
      </c>
      <c r="K87" s="1" t="s">
        <v>39</v>
      </c>
      <c r="L87" s="16" t="str">
        <f t="shared" si="1"/>
        <v>A tiempo</v>
      </c>
    </row>
    <row r="88" spans="1:12" ht="15" x14ac:dyDescent="0.25">
      <c r="A88" s="11">
        <v>84</v>
      </c>
      <c r="B88" s="11">
        <v>486</v>
      </c>
      <c r="C88" s="4">
        <v>42894</v>
      </c>
      <c r="D88" s="12">
        <v>0.14305555555555557</v>
      </c>
      <c r="E88" s="13">
        <v>42898</v>
      </c>
      <c r="F88" s="13">
        <v>42927</v>
      </c>
      <c r="G88" s="14" t="s">
        <v>144</v>
      </c>
      <c r="H88" s="15">
        <v>5692213</v>
      </c>
      <c r="I88" s="4">
        <v>42934</v>
      </c>
      <c r="J88" s="10"/>
      <c r="K88" s="1" t="s">
        <v>39</v>
      </c>
      <c r="L88" s="16" t="str">
        <f t="shared" si="1"/>
        <v>A tiempo</v>
      </c>
    </row>
    <row r="89" spans="1:12" ht="15" x14ac:dyDescent="0.25">
      <c r="A89" s="11">
        <v>85</v>
      </c>
      <c r="B89" s="11">
        <v>487</v>
      </c>
      <c r="C89" s="4">
        <v>42894</v>
      </c>
      <c r="D89" s="12">
        <v>0.1451388888888889</v>
      </c>
      <c r="E89" s="13">
        <v>42898</v>
      </c>
      <c r="F89" s="13">
        <v>42899</v>
      </c>
      <c r="G89" s="14" t="s">
        <v>145</v>
      </c>
      <c r="H89" s="15">
        <v>330522</v>
      </c>
      <c r="I89" s="4">
        <v>42906</v>
      </c>
      <c r="J89" s="10">
        <v>42908</v>
      </c>
      <c r="K89" s="1" t="s">
        <v>39</v>
      </c>
      <c r="L89" s="16" t="str">
        <f t="shared" si="1"/>
        <v>A tiempo</v>
      </c>
    </row>
    <row r="90" spans="1:12" ht="15" x14ac:dyDescent="0.25">
      <c r="A90" s="11">
        <v>86</v>
      </c>
      <c r="B90" s="11">
        <v>488</v>
      </c>
      <c r="C90" s="4">
        <v>42895</v>
      </c>
      <c r="D90" s="12">
        <v>0.33819444444444446</v>
      </c>
      <c r="E90" s="13">
        <v>42895</v>
      </c>
      <c r="F90" s="13">
        <v>42897</v>
      </c>
      <c r="G90" s="14" t="s">
        <v>146</v>
      </c>
      <c r="H90" s="15">
        <v>433260</v>
      </c>
      <c r="I90" s="4">
        <v>42902</v>
      </c>
      <c r="J90" s="10">
        <v>42900</v>
      </c>
      <c r="K90" s="1" t="s">
        <v>39</v>
      </c>
      <c r="L90" s="16" t="str">
        <f t="shared" si="1"/>
        <v>A tiempo</v>
      </c>
    </row>
    <row r="91" spans="1:12" ht="15" x14ac:dyDescent="0.25">
      <c r="A91" s="11">
        <v>87</v>
      </c>
      <c r="B91" s="11">
        <v>489</v>
      </c>
      <c r="C91" s="4">
        <v>42898</v>
      </c>
      <c r="D91" s="12">
        <v>0.10069444444444443</v>
      </c>
      <c r="E91" s="13">
        <v>42900</v>
      </c>
      <c r="F91" s="13">
        <v>42902</v>
      </c>
      <c r="G91" s="14" t="s">
        <v>147</v>
      </c>
      <c r="H91" s="15">
        <v>556060</v>
      </c>
      <c r="I91" s="4">
        <v>42909</v>
      </c>
      <c r="J91" s="10">
        <v>42907</v>
      </c>
      <c r="K91" s="1" t="s">
        <v>39</v>
      </c>
      <c r="L91" s="16" t="str">
        <f t="shared" si="1"/>
        <v>A tiempo</v>
      </c>
    </row>
    <row r="92" spans="1:12" ht="15" x14ac:dyDescent="0.25">
      <c r="A92" s="11">
        <v>88</v>
      </c>
      <c r="B92" s="11">
        <v>490</v>
      </c>
      <c r="C92" s="4">
        <v>42895</v>
      </c>
      <c r="D92" s="12">
        <v>9.0972222222222218E-2</v>
      </c>
      <c r="E92" s="13">
        <v>42900</v>
      </c>
      <c r="F92" s="13">
        <v>42902</v>
      </c>
      <c r="G92" s="14" t="s">
        <v>148</v>
      </c>
      <c r="H92" s="15">
        <v>618870</v>
      </c>
      <c r="I92" s="4">
        <v>42909</v>
      </c>
      <c r="J92" s="10">
        <v>42908</v>
      </c>
      <c r="K92" s="1" t="s">
        <v>39</v>
      </c>
      <c r="L92" s="16" t="str">
        <f>+IF(J92-I92&gt;=1,"Atrasado","A tiempo")</f>
        <v>A tiempo</v>
      </c>
    </row>
    <row r="93" spans="1:12" ht="15" x14ac:dyDescent="0.25">
      <c r="A93" s="11">
        <v>89</v>
      </c>
      <c r="B93" s="11">
        <v>491</v>
      </c>
      <c r="C93" s="4">
        <v>42894</v>
      </c>
      <c r="D93" s="12">
        <v>0.12638888888888888</v>
      </c>
      <c r="E93" s="13">
        <v>42895</v>
      </c>
      <c r="F93" s="13">
        <v>42895</v>
      </c>
      <c r="G93" s="14" t="s">
        <v>116</v>
      </c>
      <c r="H93" s="15">
        <v>90207</v>
      </c>
      <c r="I93" s="4">
        <v>42902</v>
      </c>
      <c r="J93" s="10">
        <v>42899</v>
      </c>
      <c r="K93" s="1" t="s">
        <v>39</v>
      </c>
      <c r="L93" s="16" t="str">
        <f>+IF(J93-I93&gt;=1,"Atrasado","A tiempo")</f>
        <v>A tiempo</v>
      </c>
    </row>
    <row r="94" spans="1:12" ht="15" x14ac:dyDescent="0.25">
      <c r="A94" s="11">
        <v>90</v>
      </c>
      <c r="B94" s="11">
        <v>492</v>
      </c>
      <c r="C94" s="4">
        <v>42895</v>
      </c>
      <c r="D94" s="12">
        <v>0.3659722222222222</v>
      </c>
      <c r="E94" s="13">
        <v>42900</v>
      </c>
      <c r="F94" s="13">
        <v>42915</v>
      </c>
      <c r="G94" s="14" t="s">
        <v>149</v>
      </c>
      <c r="H94" s="15">
        <v>4198513</v>
      </c>
      <c r="I94" s="4">
        <v>42922</v>
      </c>
      <c r="J94" s="10"/>
      <c r="K94" s="1" t="s">
        <v>39</v>
      </c>
      <c r="L94" s="16" t="str">
        <f t="shared" si="1"/>
        <v>A tiempo</v>
      </c>
    </row>
    <row r="95" spans="1:12" ht="15" x14ac:dyDescent="0.25">
      <c r="A95" s="11">
        <v>91</v>
      </c>
      <c r="B95" s="11">
        <v>493</v>
      </c>
      <c r="C95" s="4">
        <v>42898</v>
      </c>
      <c r="D95" s="12">
        <v>0.31944444444444448</v>
      </c>
      <c r="E95" s="13">
        <v>42900</v>
      </c>
      <c r="F95" s="13">
        <v>42915</v>
      </c>
      <c r="G95" s="14" t="s">
        <v>150</v>
      </c>
      <c r="H95" s="15">
        <v>1916417</v>
      </c>
      <c r="I95" s="4">
        <v>42922</v>
      </c>
      <c r="J95" s="10"/>
      <c r="K95" s="1" t="s">
        <v>39</v>
      </c>
      <c r="L95" s="16" t="str">
        <f t="shared" si="1"/>
        <v>A tiempo</v>
      </c>
    </row>
    <row r="96" spans="1:12" ht="15" x14ac:dyDescent="0.25">
      <c r="A96" s="11">
        <v>92</v>
      </c>
      <c r="B96" s="11">
        <v>494</v>
      </c>
      <c r="C96" s="4">
        <v>42895</v>
      </c>
      <c r="D96" s="12">
        <v>8.3333333333333329E-2</v>
      </c>
      <c r="E96" s="13">
        <v>42898</v>
      </c>
      <c r="F96" s="13">
        <v>42898</v>
      </c>
      <c r="G96" s="14" t="s">
        <v>151</v>
      </c>
      <c r="H96" s="15">
        <v>201823</v>
      </c>
      <c r="I96" s="4">
        <v>42905</v>
      </c>
      <c r="J96" s="10">
        <v>42900</v>
      </c>
      <c r="K96" s="1" t="s">
        <v>39</v>
      </c>
      <c r="L96" s="16" t="str">
        <f t="shared" si="1"/>
        <v>A tiempo</v>
      </c>
    </row>
    <row r="97" spans="1:13" ht="15" x14ac:dyDescent="0.25">
      <c r="A97" s="11">
        <v>93</v>
      </c>
      <c r="B97" s="20">
        <v>495</v>
      </c>
      <c r="C97" s="21">
        <v>42895</v>
      </c>
      <c r="D97" s="175" t="s">
        <v>152</v>
      </c>
      <c r="E97" s="176"/>
      <c r="F97" s="177"/>
      <c r="G97" s="22" t="s">
        <v>84</v>
      </c>
      <c r="H97" s="26"/>
      <c r="I97" s="21">
        <v>6</v>
      </c>
      <c r="J97" s="10"/>
      <c r="K97" s="23" t="s">
        <v>39</v>
      </c>
      <c r="L97" s="27" t="str">
        <f t="shared" si="1"/>
        <v>A tiempo</v>
      </c>
    </row>
    <row r="98" spans="1:13" ht="15" x14ac:dyDescent="0.25">
      <c r="A98" s="11">
        <v>94</v>
      </c>
      <c r="B98" s="11">
        <v>496</v>
      </c>
      <c r="C98" s="4">
        <v>42895</v>
      </c>
      <c r="D98" s="12">
        <v>8.3333333333333329E-2</v>
      </c>
      <c r="E98" s="13">
        <v>42898</v>
      </c>
      <c r="F98" s="13">
        <v>42899</v>
      </c>
      <c r="G98" s="55" t="s">
        <v>153</v>
      </c>
      <c r="H98" s="15">
        <v>360836</v>
      </c>
      <c r="I98" s="4">
        <v>42906</v>
      </c>
      <c r="J98" s="10">
        <v>42902</v>
      </c>
      <c r="K98" s="1" t="s">
        <v>39</v>
      </c>
      <c r="L98" s="16" t="str">
        <f t="shared" si="1"/>
        <v>A tiempo</v>
      </c>
    </row>
    <row r="99" spans="1:13" ht="15" x14ac:dyDescent="0.25">
      <c r="A99" s="11">
        <v>95</v>
      </c>
      <c r="B99" s="11">
        <v>497</v>
      </c>
      <c r="C99" s="4">
        <v>42898</v>
      </c>
      <c r="D99" s="12">
        <v>9.0277777777777776E-2</v>
      </c>
      <c r="E99" s="13">
        <v>42905</v>
      </c>
      <c r="F99" s="13">
        <v>42906</v>
      </c>
      <c r="G99" s="14" t="s">
        <v>154</v>
      </c>
      <c r="H99" s="15">
        <v>398522</v>
      </c>
      <c r="I99" s="4">
        <v>42913</v>
      </c>
      <c r="J99" s="10">
        <v>42914</v>
      </c>
      <c r="K99" s="1" t="s">
        <v>39</v>
      </c>
      <c r="L99" s="16" t="str">
        <f t="shared" si="1"/>
        <v>A tiempo</v>
      </c>
    </row>
    <row r="100" spans="1:13" ht="15" x14ac:dyDescent="0.25">
      <c r="A100" s="11">
        <v>96</v>
      </c>
      <c r="B100" s="11">
        <v>498</v>
      </c>
      <c r="C100" s="4">
        <v>42898</v>
      </c>
      <c r="D100" s="12">
        <v>0.10069444444444443</v>
      </c>
      <c r="E100" s="13">
        <v>42900</v>
      </c>
      <c r="F100" s="13">
        <v>42902</v>
      </c>
      <c r="G100" s="14" t="s">
        <v>155</v>
      </c>
      <c r="H100" s="15">
        <v>425020</v>
      </c>
      <c r="I100" s="4">
        <v>42909</v>
      </c>
      <c r="J100" s="10">
        <v>42907</v>
      </c>
      <c r="K100" s="1" t="s">
        <v>39</v>
      </c>
      <c r="L100" s="16" t="str">
        <f t="shared" si="1"/>
        <v>A tiempo</v>
      </c>
    </row>
    <row r="101" spans="1:13" ht="15" x14ac:dyDescent="0.25">
      <c r="A101" s="11">
        <v>97</v>
      </c>
      <c r="B101" s="11">
        <v>499</v>
      </c>
      <c r="C101" s="4">
        <v>42895</v>
      </c>
      <c r="D101" s="12">
        <v>0.1673611111111111</v>
      </c>
      <c r="E101" s="13">
        <v>42899</v>
      </c>
      <c r="F101" s="13">
        <v>42900</v>
      </c>
      <c r="G101" s="55" t="s">
        <v>99</v>
      </c>
      <c r="H101" s="15">
        <v>360836</v>
      </c>
      <c r="I101" s="4">
        <v>42907</v>
      </c>
      <c r="J101" s="10">
        <v>42908</v>
      </c>
      <c r="K101" s="1" t="s">
        <v>39</v>
      </c>
      <c r="L101" s="16" t="str">
        <f>+IF(J101-I101&gt;=1,"Atrasado","A tiempo")</f>
        <v>Atrasado</v>
      </c>
      <c r="M101" t="s">
        <v>156</v>
      </c>
    </row>
    <row r="102" spans="1:13" ht="15" x14ac:dyDescent="0.25">
      <c r="A102" s="11">
        <v>98</v>
      </c>
      <c r="B102" s="11">
        <v>500</v>
      </c>
      <c r="C102" s="4">
        <v>42895</v>
      </c>
      <c r="D102" s="12">
        <v>0.18055555555555555</v>
      </c>
      <c r="E102" s="13">
        <v>42898</v>
      </c>
      <c r="F102" s="13">
        <v>42900</v>
      </c>
      <c r="G102" s="55" t="s">
        <v>62</v>
      </c>
      <c r="H102" s="15">
        <v>538060</v>
      </c>
      <c r="I102" s="4">
        <v>42907</v>
      </c>
      <c r="J102" s="10">
        <v>42907</v>
      </c>
      <c r="K102" s="1" t="s">
        <v>39</v>
      </c>
      <c r="L102" s="16" t="str">
        <f>+IF(J102-I102&gt;=1,"Atrasado","A tiempo")</f>
        <v>A tiempo</v>
      </c>
    </row>
    <row r="103" spans="1:13" ht="15" x14ac:dyDescent="0.25">
      <c r="A103" s="11">
        <v>99</v>
      </c>
      <c r="B103" s="11">
        <v>501</v>
      </c>
      <c r="C103" s="4">
        <v>42898</v>
      </c>
      <c r="D103" s="12">
        <v>9.375E-2</v>
      </c>
      <c r="E103" s="13">
        <v>42899</v>
      </c>
      <c r="F103" s="13">
        <v>42899</v>
      </c>
      <c r="G103" s="14" t="s">
        <v>157</v>
      </c>
      <c r="H103" s="15">
        <v>110174</v>
      </c>
      <c r="I103" s="4">
        <v>42906</v>
      </c>
      <c r="J103" s="10">
        <v>42901</v>
      </c>
      <c r="K103" s="1" t="s">
        <v>39</v>
      </c>
      <c r="L103" s="16" t="str">
        <f>+IF(J103-I103&gt;=1,"Atrasado","A tiempo")</f>
        <v>A tiempo</v>
      </c>
    </row>
    <row r="104" spans="1:13" ht="15" x14ac:dyDescent="0.25">
      <c r="A104" s="11">
        <v>100</v>
      </c>
      <c r="B104" s="11">
        <v>502</v>
      </c>
      <c r="C104" s="4">
        <v>42898</v>
      </c>
      <c r="D104" s="12">
        <v>5.5555555555555552E-2</v>
      </c>
      <c r="E104" s="13">
        <v>42900</v>
      </c>
      <c r="F104" s="13">
        <v>42902</v>
      </c>
      <c r="G104" s="55" t="s">
        <v>158</v>
      </c>
      <c r="H104" s="15">
        <v>365260</v>
      </c>
      <c r="I104" s="4">
        <v>42909</v>
      </c>
      <c r="J104" s="10">
        <v>42906</v>
      </c>
      <c r="K104" s="1" t="s">
        <v>39</v>
      </c>
      <c r="L104" s="16" t="str">
        <f>+IF(J104-I104&gt;=1,"Atrasado","A tiempo")</f>
        <v>A tiempo</v>
      </c>
    </row>
    <row r="105" spans="1:13" ht="15" x14ac:dyDescent="0.25">
      <c r="A105" s="11">
        <v>101</v>
      </c>
      <c r="B105" s="11">
        <v>503</v>
      </c>
      <c r="C105" s="4">
        <v>42899</v>
      </c>
      <c r="D105" s="12">
        <v>0.44236111111111115</v>
      </c>
      <c r="E105" s="13">
        <v>42899</v>
      </c>
      <c r="F105" s="13">
        <v>42900</v>
      </c>
      <c r="G105" s="14" t="s">
        <v>159</v>
      </c>
      <c r="H105" s="15">
        <v>398522</v>
      </c>
      <c r="I105" s="4">
        <v>42907</v>
      </c>
      <c r="J105" s="10">
        <v>42909</v>
      </c>
      <c r="K105" s="1" t="s">
        <v>39</v>
      </c>
      <c r="L105" s="16" t="str">
        <f t="shared" si="1"/>
        <v>Atrasado</v>
      </c>
      <c r="M105" t="s">
        <v>73</v>
      </c>
    </row>
    <row r="106" spans="1:13" ht="15" x14ac:dyDescent="0.25">
      <c r="A106" s="11">
        <v>102</v>
      </c>
      <c r="B106" s="11">
        <v>504</v>
      </c>
      <c r="C106" s="4">
        <v>42899</v>
      </c>
      <c r="D106" s="12">
        <v>0.44236111111111115</v>
      </c>
      <c r="E106" s="13">
        <v>42899</v>
      </c>
      <c r="F106" s="13">
        <v>42900</v>
      </c>
      <c r="G106" s="14" t="s">
        <v>160</v>
      </c>
      <c r="H106" s="15">
        <v>398522</v>
      </c>
      <c r="I106" s="4">
        <v>42907</v>
      </c>
      <c r="J106" s="10">
        <v>42907</v>
      </c>
      <c r="K106" s="1" t="s">
        <v>39</v>
      </c>
      <c r="L106" s="16" t="str">
        <f t="shared" si="1"/>
        <v>A tiempo</v>
      </c>
    </row>
    <row r="107" spans="1:13" ht="15" x14ac:dyDescent="0.25">
      <c r="A107" s="11">
        <v>103</v>
      </c>
      <c r="B107" s="11">
        <v>505</v>
      </c>
      <c r="C107" s="4">
        <v>42899</v>
      </c>
      <c r="D107" s="12">
        <v>0.16944444444444443</v>
      </c>
      <c r="E107" s="13">
        <v>42902</v>
      </c>
      <c r="F107" s="13">
        <v>42902</v>
      </c>
      <c r="G107" s="14" t="s">
        <v>161</v>
      </c>
      <c r="H107" s="15">
        <v>133823</v>
      </c>
      <c r="I107" s="4">
        <v>42909</v>
      </c>
      <c r="J107" s="10">
        <v>42906</v>
      </c>
      <c r="K107" s="1" t="s">
        <v>39</v>
      </c>
      <c r="L107" s="16" t="str">
        <f t="shared" si="1"/>
        <v>A tiempo</v>
      </c>
    </row>
    <row r="108" spans="1:13" ht="15" x14ac:dyDescent="0.25">
      <c r="A108" s="11">
        <v>104</v>
      </c>
      <c r="B108" s="11">
        <v>506</v>
      </c>
      <c r="C108" s="4">
        <v>42899</v>
      </c>
      <c r="D108" s="12">
        <v>9.0277777777777776E-2</v>
      </c>
      <c r="E108" s="13">
        <v>42902</v>
      </c>
      <c r="F108" s="13">
        <v>42902</v>
      </c>
      <c r="G108" s="17" t="s">
        <v>162</v>
      </c>
      <c r="H108" s="15">
        <v>110174</v>
      </c>
      <c r="I108" s="4">
        <v>42909</v>
      </c>
      <c r="J108" s="10">
        <v>42906</v>
      </c>
      <c r="K108" s="1" t="s">
        <v>39</v>
      </c>
      <c r="L108" s="16" t="str">
        <f t="shared" si="1"/>
        <v>A tiempo</v>
      </c>
    </row>
    <row r="109" spans="1:13" ht="15" x14ac:dyDescent="0.25">
      <c r="A109" s="11">
        <v>105</v>
      </c>
      <c r="B109" s="11">
        <v>507</v>
      </c>
      <c r="C109" s="4">
        <v>42899</v>
      </c>
      <c r="D109" s="12">
        <v>9.0277777777777776E-2</v>
      </c>
      <c r="E109" s="13">
        <v>42902</v>
      </c>
      <c r="F109" s="13">
        <v>42902</v>
      </c>
      <c r="G109" s="17" t="s">
        <v>116</v>
      </c>
      <c r="H109" s="15">
        <v>180207</v>
      </c>
      <c r="I109" s="4">
        <v>42909</v>
      </c>
      <c r="J109" s="10">
        <v>42907</v>
      </c>
      <c r="K109" s="1" t="s">
        <v>39</v>
      </c>
      <c r="L109" s="16" t="str">
        <f>+IF(J109-I109&gt;=1,"Atrasado","A tiempo")</f>
        <v>A tiempo</v>
      </c>
    </row>
    <row r="110" spans="1:13" ht="15" x14ac:dyDescent="0.25">
      <c r="A110" s="11">
        <v>106</v>
      </c>
      <c r="B110" s="11">
        <v>508</v>
      </c>
      <c r="C110" s="4">
        <v>42899</v>
      </c>
      <c r="D110" s="12">
        <v>0.17430555555555557</v>
      </c>
      <c r="E110" s="13">
        <v>42900</v>
      </c>
      <c r="F110" s="13">
        <v>42916</v>
      </c>
      <c r="G110" s="55" t="s">
        <v>91</v>
      </c>
      <c r="H110" s="15">
        <v>1163780</v>
      </c>
      <c r="I110" s="4">
        <v>42923</v>
      </c>
      <c r="J110" s="10"/>
      <c r="K110" s="1" t="s">
        <v>39</v>
      </c>
      <c r="L110" s="16" t="str">
        <f t="shared" si="1"/>
        <v>A tiempo</v>
      </c>
    </row>
    <row r="111" spans="1:13" ht="15" x14ac:dyDescent="0.25">
      <c r="A111" s="11">
        <v>107</v>
      </c>
      <c r="B111" s="11">
        <v>509</v>
      </c>
      <c r="C111" s="4">
        <v>42899</v>
      </c>
      <c r="D111" s="12">
        <v>0.17430555555555557</v>
      </c>
      <c r="E111" s="13">
        <v>42900</v>
      </c>
      <c r="F111" s="13">
        <v>42916</v>
      </c>
      <c r="G111" s="55" t="s">
        <v>94</v>
      </c>
      <c r="H111" s="15">
        <v>903105</v>
      </c>
      <c r="I111" s="4">
        <v>42923</v>
      </c>
      <c r="J111" s="10"/>
      <c r="K111" s="1" t="s">
        <v>39</v>
      </c>
      <c r="L111" s="16" t="str">
        <f t="shared" si="1"/>
        <v>A tiempo</v>
      </c>
    </row>
    <row r="112" spans="1:13" ht="15" x14ac:dyDescent="0.25">
      <c r="A112" s="11">
        <v>108</v>
      </c>
      <c r="B112" s="11">
        <v>510</v>
      </c>
      <c r="C112" s="4">
        <v>42908</v>
      </c>
      <c r="D112" s="12">
        <v>0.1388888888888889</v>
      </c>
      <c r="E112" s="13">
        <v>42915</v>
      </c>
      <c r="F112" s="13">
        <v>42917</v>
      </c>
      <c r="G112" s="14" t="s">
        <v>148</v>
      </c>
      <c r="H112" s="15">
        <v>618870</v>
      </c>
      <c r="I112" s="4">
        <v>42923</v>
      </c>
      <c r="J112" s="10"/>
      <c r="K112" s="1" t="s">
        <v>39</v>
      </c>
      <c r="L112" s="16" t="str">
        <f t="shared" si="1"/>
        <v>A tiempo</v>
      </c>
    </row>
    <row r="113" spans="1:12" ht="15" x14ac:dyDescent="0.25">
      <c r="A113" s="11">
        <v>109</v>
      </c>
      <c r="B113" s="11">
        <v>511</v>
      </c>
      <c r="C113" s="4">
        <v>42900</v>
      </c>
      <c r="D113" s="12">
        <v>0.11458333333333333</v>
      </c>
      <c r="E113" s="13">
        <v>42901</v>
      </c>
      <c r="F113" s="13">
        <v>42901</v>
      </c>
      <c r="G113" s="55" t="s">
        <v>72</v>
      </c>
      <c r="H113" s="15">
        <v>113052</v>
      </c>
      <c r="I113" s="4">
        <v>42908</v>
      </c>
      <c r="J113" s="10">
        <v>42913</v>
      </c>
      <c r="K113" s="1" t="s">
        <v>39</v>
      </c>
      <c r="L113" s="16" t="str">
        <f>+IF(J113-I113&gt;=1,"Atrasado","A tiempo")</f>
        <v>Atrasado</v>
      </c>
    </row>
    <row r="114" spans="1:12" ht="15" x14ac:dyDescent="0.25">
      <c r="A114" s="11">
        <v>110</v>
      </c>
      <c r="B114" s="11" t="s">
        <v>163</v>
      </c>
      <c r="C114" s="4">
        <v>42914</v>
      </c>
      <c r="D114" s="12">
        <v>0.39444444444444443</v>
      </c>
      <c r="E114" s="13">
        <v>42906</v>
      </c>
      <c r="F114" s="13">
        <v>42917</v>
      </c>
      <c r="G114" s="55" t="s">
        <v>164</v>
      </c>
      <c r="H114" s="15">
        <f>3555092+500000</f>
        <v>4055092</v>
      </c>
      <c r="I114" s="4">
        <v>42923</v>
      </c>
      <c r="J114" s="10"/>
      <c r="K114" s="1" t="s">
        <v>39</v>
      </c>
      <c r="L114" s="16" t="str">
        <f>+IF(J110-I110&gt;=1,"Atrasado","A tiempo")</f>
        <v>A tiempo</v>
      </c>
    </row>
    <row r="115" spans="1:12" ht="15" x14ac:dyDescent="0.25">
      <c r="A115" s="11">
        <v>111</v>
      </c>
      <c r="B115" s="11">
        <v>513</v>
      </c>
      <c r="C115" s="4">
        <v>42901</v>
      </c>
      <c r="D115" s="12">
        <v>0.3888888888888889</v>
      </c>
      <c r="E115" s="13">
        <v>42906</v>
      </c>
      <c r="F115" s="13">
        <v>42917</v>
      </c>
      <c r="G115" s="55" t="s">
        <v>165</v>
      </c>
      <c r="H115" s="15">
        <v>2034761</v>
      </c>
      <c r="I115" s="4">
        <v>42923</v>
      </c>
      <c r="J115" s="10"/>
      <c r="K115" s="1" t="s">
        <v>39</v>
      </c>
      <c r="L115" s="16" t="str">
        <f>+IF(J111-I111&gt;=1,"Atrasado","A tiempo")</f>
        <v>A tiempo</v>
      </c>
    </row>
    <row r="116" spans="1:12" ht="15" x14ac:dyDescent="0.25">
      <c r="A116" s="11">
        <v>112</v>
      </c>
      <c r="B116" s="11">
        <v>514</v>
      </c>
      <c r="C116" s="4">
        <v>42901</v>
      </c>
      <c r="D116" s="12">
        <v>0.10416666666666667</v>
      </c>
      <c r="E116" s="13">
        <v>42908</v>
      </c>
      <c r="F116" s="13">
        <v>42924</v>
      </c>
      <c r="G116" s="55" t="s">
        <v>166</v>
      </c>
      <c r="H116" s="15">
        <v>1668180</v>
      </c>
      <c r="I116" s="4">
        <v>42930</v>
      </c>
      <c r="J116" s="10"/>
      <c r="K116" s="1" t="s">
        <v>39</v>
      </c>
      <c r="L116" s="16" t="str">
        <f>+IF(J112-I112&gt;=1,"Atrasado","A tiempo")</f>
        <v>A tiempo</v>
      </c>
    </row>
    <row r="117" spans="1:12" ht="15" x14ac:dyDescent="0.25">
      <c r="A117" s="11">
        <v>113</v>
      </c>
      <c r="B117" s="11">
        <v>515</v>
      </c>
      <c r="C117" s="4">
        <v>42900</v>
      </c>
      <c r="D117" s="12">
        <v>0.17847222222222223</v>
      </c>
      <c r="E117" s="13">
        <v>42902</v>
      </c>
      <c r="F117" s="13">
        <v>42916</v>
      </c>
      <c r="G117" s="55" t="s">
        <v>53</v>
      </c>
      <c r="H117" s="15">
        <v>3246003</v>
      </c>
      <c r="I117" s="4">
        <v>42923</v>
      </c>
      <c r="J117" s="10"/>
      <c r="K117" s="1" t="s">
        <v>39</v>
      </c>
      <c r="L117" s="16" t="str">
        <f>+IF(J113-I113&gt;=1,"Atrasado","A tiempo")</f>
        <v>Atrasado</v>
      </c>
    </row>
    <row r="118" spans="1:12" ht="15" x14ac:dyDescent="0.25">
      <c r="A118" s="11">
        <v>114</v>
      </c>
      <c r="B118" s="11" t="s">
        <v>167</v>
      </c>
      <c r="C118" s="4">
        <v>42914</v>
      </c>
      <c r="D118" s="12">
        <v>0.39444444444444443</v>
      </c>
      <c r="E118" s="13">
        <v>42913</v>
      </c>
      <c r="F118" s="13">
        <v>42887</v>
      </c>
      <c r="G118" s="55" t="s">
        <v>74</v>
      </c>
      <c r="H118" s="15">
        <f>870938+267646</f>
        <v>1138584</v>
      </c>
      <c r="I118" s="4">
        <v>42894</v>
      </c>
      <c r="J118" s="10"/>
      <c r="K118" s="1" t="s">
        <v>39</v>
      </c>
      <c r="L118" s="16" t="str">
        <f t="shared" ref="L118:L181" si="2">+IF(J114-I114&gt;=1,"Atrasado","A tiempo")</f>
        <v>A tiempo</v>
      </c>
    </row>
    <row r="119" spans="1:12" ht="15" x14ac:dyDescent="0.25">
      <c r="A119" s="11">
        <v>115</v>
      </c>
      <c r="B119" s="11">
        <v>517</v>
      </c>
      <c r="C119" s="4">
        <v>42902</v>
      </c>
      <c r="D119" s="12">
        <v>0.14583333333333334</v>
      </c>
      <c r="E119" s="13">
        <v>42907</v>
      </c>
      <c r="F119" s="13">
        <v>42908</v>
      </c>
      <c r="G119" s="55" t="s">
        <v>127</v>
      </c>
      <c r="H119" s="15">
        <v>192159</v>
      </c>
      <c r="I119" s="4">
        <v>42915</v>
      </c>
      <c r="J119" s="10">
        <v>42909</v>
      </c>
      <c r="K119" s="1" t="s">
        <v>39</v>
      </c>
      <c r="L119" s="16" t="str">
        <f t="shared" si="2"/>
        <v>A tiempo</v>
      </c>
    </row>
    <row r="120" spans="1:12" ht="15" x14ac:dyDescent="0.25">
      <c r="A120" s="11">
        <v>116</v>
      </c>
      <c r="B120" s="11">
        <v>518</v>
      </c>
      <c r="C120" s="4">
        <v>42902</v>
      </c>
      <c r="D120" s="12">
        <v>0.16111111111111112</v>
      </c>
      <c r="E120" s="13">
        <v>42907</v>
      </c>
      <c r="F120" s="13">
        <v>42909</v>
      </c>
      <c r="G120" s="55" t="s">
        <v>168</v>
      </c>
      <c r="H120" s="15">
        <v>508696</v>
      </c>
      <c r="I120" s="4">
        <v>42916</v>
      </c>
      <c r="J120" s="10">
        <v>42915</v>
      </c>
      <c r="K120" s="1" t="s">
        <v>39</v>
      </c>
      <c r="L120" s="16" t="str">
        <f t="shared" si="2"/>
        <v>A tiempo</v>
      </c>
    </row>
    <row r="121" spans="1:12" ht="15" x14ac:dyDescent="0.25">
      <c r="A121" s="11">
        <v>117</v>
      </c>
      <c r="B121" s="11">
        <v>519</v>
      </c>
      <c r="C121" s="4">
        <v>42906</v>
      </c>
      <c r="D121" s="12">
        <v>0.1388888888888889</v>
      </c>
      <c r="E121" s="13">
        <v>42907</v>
      </c>
      <c r="F121" s="13">
        <v>42909</v>
      </c>
      <c r="G121" s="55" t="s">
        <v>158</v>
      </c>
      <c r="H121" s="15">
        <v>365260</v>
      </c>
      <c r="I121" s="4">
        <v>42916</v>
      </c>
      <c r="J121" s="10"/>
      <c r="K121" s="1" t="s">
        <v>39</v>
      </c>
      <c r="L121" s="16" t="str">
        <f t="shared" si="2"/>
        <v>A tiempo</v>
      </c>
    </row>
    <row r="122" spans="1:12" ht="15" x14ac:dyDescent="0.25">
      <c r="A122" s="11">
        <v>118</v>
      </c>
      <c r="B122" s="11">
        <v>520</v>
      </c>
      <c r="C122" s="4">
        <v>42906</v>
      </c>
      <c r="D122" s="12">
        <v>0.1388888888888889</v>
      </c>
      <c r="E122" s="13">
        <v>42907</v>
      </c>
      <c r="F122" s="13">
        <v>42909</v>
      </c>
      <c r="G122" s="55" t="s">
        <v>169</v>
      </c>
      <c r="H122" s="15">
        <v>365260</v>
      </c>
      <c r="I122" s="4">
        <v>42916</v>
      </c>
      <c r="J122" s="10">
        <v>42913</v>
      </c>
      <c r="K122" s="1" t="s">
        <v>39</v>
      </c>
      <c r="L122" s="16" t="str">
        <f t="shared" si="2"/>
        <v>A tiempo</v>
      </c>
    </row>
    <row r="123" spans="1:12" ht="15" x14ac:dyDescent="0.25">
      <c r="A123" s="11">
        <v>119</v>
      </c>
      <c r="B123" s="11">
        <v>521</v>
      </c>
      <c r="C123" s="4">
        <v>42906</v>
      </c>
      <c r="D123" s="12">
        <v>0.16805555555555554</v>
      </c>
      <c r="E123" s="13">
        <v>42906</v>
      </c>
      <c r="F123" s="13">
        <v>42910</v>
      </c>
      <c r="G123" s="55" t="s">
        <v>115</v>
      </c>
      <c r="H123" s="15">
        <v>661863</v>
      </c>
      <c r="I123" s="4">
        <v>42916</v>
      </c>
      <c r="J123" s="10"/>
      <c r="K123" s="1" t="s">
        <v>39</v>
      </c>
      <c r="L123" s="16" t="str">
        <f t="shared" si="2"/>
        <v>A tiempo</v>
      </c>
    </row>
    <row r="124" spans="1:12" ht="15" x14ac:dyDescent="0.25">
      <c r="A124" s="11">
        <v>120</v>
      </c>
      <c r="B124" s="11">
        <v>522</v>
      </c>
      <c r="C124" s="4">
        <v>42907</v>
      </c>
      <c r="D124" s="12">
        <v>0.5</v>
      </c>
      <c r="E124" s="13">
        <v>42908</v>
      </c>
      <c r="F124" s="13">
        <v>42909</v>
      </c>
      <c r="G124" s="55" t="s">
        <v>161</v>
      </c>
      <c r="H124" s="15">
        <v>469469</v>
      </c>
      <c r="I124" s="4">
        <v>42916</v>
      </c>
      <c r="J124" s="10">
        <v>42913</v>
      </c>
      <c r="K124" s="1" t="s">
        <v>39</v>
      </c>
      <c r="L124" s="16" t="str">
        <f t="shared" si="2"/>
        <v>A tiempo</v>
      </c>
    </row>
    <row r="125" spans="1:12" ht="15" x14ac:dyDescent="0.25">
      <c r="A125" s="11">
        <v>121</v>
      </c>
      <c r="B125" s="11">
        <v>523</v>
      </c>
      <c r="C125" s="4">
        <v>42907</v>
      </c>
      <c r="D125" s="12">
        <v>0.5</v>
      </c>
      <c r="E125" s="13">
        <v>42908</v>
      </c>
      <c r="F125" s="13">
        <v>42909</v>
      </c>
      <c r="G125" s="55" t="s">
        <v>170</v>
      </c>
      <c r="H125" s="15">
        <v>398522</v>
      </c>
      <c r="I125" s="4">
        <v>42916</v>
      </c>
      <c r="J125" s="10">
        <v>42914</v>
      </c>
      <c r="K125" s="1" t="s">
        <v>39</v>
      </c>
      <c r="L125" s="16" t="str">
        <f t="shared" si="2"/>
        <v>A tiempo</v>
      </c>
    </row>
    <row r="126" spans="1:12" ht="15" x14ac:dyDescent="0.25">
      <c r="A126" s="11">
        <v>122</v>
      </c>
      <c r="B126" s="11">
        <v>524</v>
      </c>
      <c r="C126" s="4">
        <v>42909</v>
      </c>
      <c r="D126" s="12">
        <v>0.43124999999999997</v>
      </c>
      <c r="E126" s="13">
        <v>42914</v>
      </c>
      <c r="F126" s="13">
        <v>42923</v>
      </c>
      <c r="G126" s="55" t="s">
        <v>131</v>
      </c>
      <c r="H126" s="15">
        <v>1395588</v>
      </c>
      <c r="I126" s="4">
        <v>42930</v>
      </c>
      <c r="J126" s="10"/>
      <c r="K126" s="1" t="s">
        <v>39</v>
      </c>
      <c r="L126" s="16" t="str">
        <f t="shared" si="2"/>
        <v>A tiempo</v>
      </c>
    </row>
    <row r="127" spans="1:12" ht="15" x14ac:dyDescent="0.25">
      <c r="A127" s="11">
        <v>123</v>
      </c>
      <c r="B127" s="11">
        <v>525</v>
      </c>
      <c r="C127" s="4">
        <v>42913</v>
      </c>
      <c r="D127" s="12">
        <v>0.11041666666666666</v>
      </c>
      <c r="E127" s="13">
        <v>42914</v>
      </c>
      <c r="F127" s="13">
        <v>42915</v>
      </c>
      <c r="G127" s="55" t="s">
        <v>171</v>
      </c>
      <c r="H127" s="15">
        <v>0</v>
      </c>
      <c r="I127" s="4">
        <v>42922</v>
      </c>
      <c r="J127" s="10"/>
      <c r="K127" s="1" t="s">
        <v>39</v>
      </c>
      <c r="L127" s="16" t="str">
        <f t="shared" si="2"/>
        <v>A tiempo</v>
      </c>
    </row>
    <row r="128" spans="1:12" ht="15" x14ac:dyDescent="0.25">
      <c r="A128" s="11">
        <v>124</v>
      </c>
      <c r="B128" s="11">
        <v>526</v>
      </c>
      <c r="C128" s="4">
        <v>42908</v>
      </c>
      <c r="D128" s="12">
        <v>0.22083333333333333</v>
      </c>
      <c r="E128" s="13">
        <v>42908</v>
      </c>
      <c r="F128" s="13">
        <v>42909</v>
      </c>
      <c r="G128" s="55" t="s">
        <v>62</v>
      </c>
      <c r="H128" s="15">
        <v>342836</v>
      </c>
      <c r="I128" s="4">
        <v>42916</v>
      </c>
      <c r="J128" s="10">
        <v>42916</v>
      </c>
      <c r="K128" s="1" t="s">
        <v>39</v>
      </c>
      <c r="L128" s="16" t="str">
        <f t="shared" si="2"/>
        <v>A tiempo</v>
      </c>
    </row>
    <row r="129" spans="1:12" ht="15" x14ac:dyDescent="0.25">
      <c r="A129" s="11">
        <v>125</v>
      </c>
      <c r="B129" s="11">
        <v>527</v>
      </c>
      <c r="C129" s="4">
        <v>42913</v>
      </c>
      <c r="D129" s="12">
        <v>0.4993055555555555</v>
      </c>
      <c r="E129" s="13">
        <v>42920</v>
      </c>
      <c r="F129" s="13">
        <v>42922</v>
      </c>
      <c r="G129" s="55" t="s">
        <v>172</v>
      </c>
      <c r="H129" s="15">
        <v>365260</v>
      </c>
      <c r="I129" s="4">
        <v>42929</v>
      </c>
      <c r="J129" s="10"/>
      <c r="K129" s="1" t="s">
        <v>39</v>
      </c>
      <c r="L129" s="16" t="str">
        <f t="shared" si="2"/>
        <v>A tiempo</v>
      </c>
    </row>
    <row r="130" spans="1:12" ht="15" x14ac:dyDescent="0.25">
      <c r="A130" s="11">
        <v>126</v>
      </c>
      <c r="B130" s="11">
        <v>528</v>
      </c>
      <c r="C130" s="4">
        <v>42909</v>
      </c>
      <c r="D130" s="12">
        <v>0.4236111111111111</v>
      </c>
      <c r="E130" s="13">
        <v>42913</v>
      </c>
      <c r="F130" s="13">
        <v>42915</v>
      </c>
      <c r="G130" s="55" t="s">
        <v>128</v>
      </c>
      <c r="H130" s="15">
        <v>669115</v>
      </c>
      <c r="I130" s="4">
        <v>42922</v>
      </c>
      <c r="J130" s="10"/>
      <c r="K130" s="1" t="s">
        <v>39</v>
      </c>
      <c r="L130" s="16" t="str">
        <f t="shared" si="2"/>
        <v>A tiempo</v>
      </c>
    </row>
    <row r="131" spans="1:12" ht="15" x14ac:dyDescent="0.25">
      <c r="A131" s="11">
        <v>127</v>
      </c>
      <c r="B131" s="11">
        <v>529</v>
      </c>
      <c r="C131" s="4">
        <v>42909</v>
      </c>
      <c r="D131" s="12">
        <v>0.4236111111111111</v>
      </c>
      <c r="E131" s="13">
        <v>42913</v>
      </c>
      <c r="F131" s="13">
        <v>42915</v>
      </c>
      <c r="G131" s="55" t="s">
        <v>173</v>
      </c>
      <c r="H131" s="15">
        <v>488060</v>
      </c>
      <c r="I131" s="4">
        <v>42922</v>
      </c>
      <c r="J131" s="10"/>
      <c r="K131" s="1" t="s">
        <v>39</v>
      </c>
      <c r="L131" s="16" t="str">
        <f t="shared" si="2"/>
        <v>A tiempo</v>
      </c>
    </row>
    <row r="132" spans="1:12" ht="15" x14ac:dyDescent="0.25">
      <c r="A132" s="11">
        <v>128</v>
      </c>
      <c r="B132" s="11">
        <v>530</v>
      </c>
      <c r="C132" s="4">
        <v>42908</v>
      </c>
      <c r="D132" s="12">
        <v>0.47222222222222227</v>
      </c>
      <c r="E132" s="13">
        <v>42913</v>
      </c>
      <c r="F132" s="13">
        <v>42935</v>
      </c>
      <c r="G132" s="55" t="s">
        <v>107</v>
      </c>
      <c r="H132" s="15">
        <v>4869315</v>
      </c>
      <c r="I132" s="4">
        <v>42942</v>
      </c>
      <c r="J132" s="10"/>
      <c r="K132" s="1" t="s">
        <v>39</v>
      </c>
      <c r="L132" s="16" t="str">
        <f t="shared" si="2"/>
        <v>A tiempo</v>
      </c>
    </row>
    <row r="133" spans="1:12" ht="15" x14ac:dyDescent="0.25">
      <c r="A133" s="11">
        <v>129</v>
      </c>
      <c r="B133" s="11">
        <v>531</v>
      </c>
      <c r="C133" s="4">
        <v>42908</v>
      </c>
      <c r="D133" s="12">
        <v>0.125</v>
      </c>
      <c r="E133" s="13">
        <v>42915</v>
      </c>
      <c r="F133" s="13">
        <v>42921</v>
      </c>
      <c r="G133" s="55" t="s">
        <v>174</v>
      </c>
      <c r="H133" s="15">
        <v>1412230</v>
      </c>
      <c r="I133" s="4">
        <v>42928</v>
      </c>
      <c r="J133" s="10"/>
      <c r="K133" s="1" t="s">
        <v>39</v>
      </c>
      <c r="L133" s="16" t="str">
        <f t="shared" si="2"/>
        <v>A tiempo</v>
      </c>
    </row>
    <row r="134" spans="1:12" ht="15" x14ac:dyDescent="0.25">
      <c r="A134" s="11">
        <v>130</v>
      </c>
      <c r="B134" s="11">
        <v>532</v>
      </c>
      <c r="C134" s="4">
        <v>42909</v>
      </c>
      <c r="D134" s="12">
        <v>0.45277777777777778</v>
      </c>
      <c r="E134" s="13">
        <v>42914</v>
      </c>
      <c r="F134" s="13">
        <v>42916</v>
      </c>
      <c r="G134" s="55" t="s">
        <v>159</v>
      </c>
      <c r="H134" s="15">
        <v>618870</v>
      </c>
      <c r="I134" s="4">
        <v>42923</v>
      </c>
      <c r="J134" s="10"/>
      <c r="K134" s="1" t="s">
        <v>39</v>
      </c>
      <c r="L134" s="16" t="str">
        <f t="shared" si="2"/>
        <v>A tiempo</v>
      </c>
    </row>
    <row r="135" spans="1:12" ht="15" x14ac:dyDescent="0.25">
      <c r="A135" s="11">
        <v>131</v>
      </c>
      <c r="B135" s="11" t="s">
        <v>175</v>
      </c>
      <c r="C135" s="4">
        <v>42914</v>
      </c>
      <c r="D135" s="12">
        <v>0.22916666666666666</v>
      </c>
      <c r="E135" s="13">
        <v>42913</v>
      </c>
      <c r="F135" s="13">
        <v>42915</v>
      </c>
      <c r="G135" s="55" t="s">
        <v>160</v>
      </c>
      <c r="H135" s="15">
        <f>398522+288348+150000</f>
        <v>836870</v>
      </c>
      <c r="I135" s="4">
        <v>42922</v>
      </c>
      <c r="J135" s="10">
        <v>42916</v>
      </c>
      <c r="K135" s="1" t="s">
        <v>39</v>
      </c>
      <c r="L135" s="16" t="str">
        <f t="shared" si="2"/>
        <v>A tiempo</v>
      </c>
    </row>
    <row r="136" spans="1:12" ht="15" x14ac:dyDescent="0.25">
      <c r="A136" s="11">
        <v>132</v>
      </c>
      <c r="B136" s="11">
        <v>534</v>
      </c>
      <c r="C136" s="4">
        <v>42909</v>
      </c>
      <c r="D136" s="12">
        <v>0.51180555555555551</v>
      </c>
      <c r="E136" s="13">
        <v>42913</v>
      </c>
      <c r="F136" s="13">
        <v>42916</v>
      </c>
      <c r="G136" s="55" t="s">
        <v>157</v>
      </c>
      <c r="H136" s="15">
        <v>771218</v>
      </c>
      <c r="I136" s="4">
        <v>42923</v>
      </c>
      <c r="J136" s="10"/>
      <c r="K136" s="1" t="s">
        <v>39</v>
      </c>
      <c r="L136" s="16" t="str">
        <f t="shared" si="2"/>
        <v>A tiempo</v>
      </c>
    </row>
    <row r="137" spans="1:12" ht="15" x14ac:dyDescent="0.25">
      <c r="A137" s="11">
        <v>133</v>
      </c>
      <c r="B137" s="11">
        <v>535</v>
      </c>
      <c r="C137" s="4">
        <v>42909</v>
      </c>
      <c r="D137" s="12">
        <v>0.51180555555555551</v>
      </c>
      <c r="E137" s="13">
        <v>42913</v>
      </c>
      <c r="F137" s="13">
        <v>42923</v>
      </c>
      <c r="G137" s="55" t="s">
        <v>143</v>
      </c>
      <c r="H137" s="15">
        <v>1126742</v>
      </c>
      <c r="I137" s="4">
        <v>42930</v>
      </c>
      <c r="J137" s="10"/>
      <c r="K137" s="1" t="s">
        <v>39</v>
      </c>
      <c r="L137" s="16" t="str">
        <f t="shared" si="2"/>
        <v>A tiempo</v>
      </c>
    </row>
    <row r="138" spans="1:12" ht="15" x14ac:dyDescent="0.25">
      <c r="A138" s="11">
        <v>134</v>
      </c>
      <c r="B138" s="11" t="s">
        <v>176</v>
      </c>
      <c r="C138" s="4">
        <v>42914</v>
      </c>
      <c r="D138" s="12">
        <v>0.16666666666666666</v>
      </c>
      <c r="E138" s="13">
        <v>42915</v>
      </c>
      <c r="F138" s="13">
        <v>42922</v>
      </c>
      <c r="G138" s="55" t="s">
        <v>84</v>
      </c>
      <c r="H138" s="15">
        <f>1241420+1877472</f>
        <v>3118892</v>
      </c>
      <c r="I138" s="4">
        <v>42929</v>
      </c>
      <c r="J138" s="10"/>
      <c r="K138" s="1" t="s">
        <v>39</v>
      </c>
      <c r="L138" s="16" t="str">
        <f t="shared" si="2"/>
        <v>A tiempo</v>
      </c>
    </row>
    <row r="139" spans="1:12" ht="15" x14ac:dyDescent="0.25">
      <c r="A139" s="11">
        <v>135</v>
      </c>
      <c r="B139" s="11">
        <v>537</v>
      </c>
      <c r="C139" s="4">
        <v>42913</v>
      </c>
      <c r="D139" s="12">
        <v>0.41666666666666669</v>
      </c>
      <c r="E139" s="13">
        <v>42920</v>
      </c>
      <c r="F139" s="13">
        <v>42930</v>
      </c>
      <c r="G139" s="55" t="s">
        <v>177</v>
      </c>
      <c r="H139" s="15">
        <v>1583312</v>
      </c>
      <c r="I139" s="4">
        <v>42937</v>
      </c>
      <c r="J139" s="10"/>
      <c r="K139" s="1" t="s">
        <v>39</v>
      </c>
      <c r="L139" s="16" t="str">
        <f t="shared" si="2"/>
        <v>A tiempo</v>
      </c>
    </row>
    <row r="140" spans="1:12" ht="15" x14ac:dyDescent="0.25">
      <c r="A140" s="11">
        <v>136</v>
      </c>
      <c r="B140" s="11">
        <v>538</v>
      </c>
      <c r="C140" s="4">
        <v>42913</v>
      </c>
      <c r="D140" s="12">
        <v>0.41666666666666669</v>
      </c>
      <c r="E140" s="13">
        <v>42920</v>
      </c>
      <c r="F140" s="13">
        <v>42930</v>
      </c>
      <c r="G140" s="55" t="s">
        <v>178</v>
      </c>
      <c r="H140" s="15">
        <v>1583312</v>
      </c>
      <c r="I140" s="4">
        <v>42937</v>
      </c>
      <c r="J140" s="10"/>
      <c r="K140" s="1" t="s">
        <v>39</v>
      </c>
      <c r="L140" s="16" t="str">
        <f t="shared" si="2"/>
        <v>A tiempo</v>
      </c>
    </row>
    <row r="141" spans="1:12" ht="15" x14ac:dyDescent="0.25">
      <c r="A141" s="11">
        <v>137</v>
      </c>
      <c r="B141" s="11">
        <v>539</v>
      </c>
      <c r="C141" s="4">
        <v>42913</v>
      </c>
      <c r="D141" s="12">
        <v>9.2361111111111116E-2</v>
      </c>
      <c r="E141" s="13">
        <v>42915</v>
      </c>
      <c r="F141" s="13">
        <v>42916</v>
      </c>
      <c r="G141" s="55" t="s">
        <v>142</v>
      </c>
      <c r="H141" s="15">
        <v>180621</v>
      </c>
      <c r="I141" s="4">
        <v>42923</v>
      </c>
      <c r="J141" s="10"/>
      <c r="K141" s="1" t="s">
        <v>39</v>
      </c>
      <c r="L141" s="16" t="str">
        <f t="shared" si="2"/>
        <v>A tiempo</v>
      </c>
    </row>
    <row r="142" spans="1:12" ht="15" x14ac:dyDescent="0.25">
      <c r="A142" s="11">
        <v>138</v>
      </c>
      <c r="B142" s="11">
        <v>540</v>
      </c>
      <c r="C142" s="4">
        <v>42913</v>
      </c>
      <c r="D142" s="12">
        <v>0.12152777777777778</v>
      </c>
      <c r="E142" s="13">
        <v>42914</v>
      </c>
      <c r="F142" s="13">
        <v>42917</v>
      </c>
      <c r="G142" s="55" t="s">
        <v>179</v>
      </c>
      <c r="H142" s="15">
        <v>0</v>
      </c>
      <c r="I142" s="4">
        <v>42923</v>
      </c>
      <c r="J142" s="10"/>
      <c r="K142" s="1" t="s">
        <v>39</v>
      </c>
      <c r="L142" s="16" t="str">
        <f t="shared" si="2"/>
        <v>A tiempo</v>
      </c>
    </row>
    <row r="143" spans="1:12" ht="15" x14ac:dyDescent="0.25">
      <c r="A143" s="11">
        <v>139</v>
      </c>
      <c r="B143" s="11">
        <v>541</v>
      </c>
      <c r="C143" s="4">
        <v>42913</v>
      </c>
      <c r="D143" s="12">
        <v>0.12847222222222224</v>
      </c>
      <c r="E143" s="13">
        <v>42914</v>
      </c>
      <c r="F143" s="13">
        <v>42915</v>
      </c>
      <c r="G143" s="55" t="s">
        <v>180</v>
      </c>
      <c r="H143" s="15">
        <v>360836</v>
      </c>
      <c r="I143" s="4">
        <v>42922</v>
      </c>
      <c r="J143" s="10"/>
      <c r="K143" s="1" t="s">
        <v>39</v>
      </c>
      <c r="L143" s="16" t="str">
        <f t="shared" si="2"/>
        <v>A tiempo</v>
      </c>
    </row>
    <row r="144" spans="1:12" ht="15" x14ac:dyDescent="0.25">
      <c r="A144" s="11">
        <v>140</v>
      </c>
      <c r="B144" s="11">
        <v>542</v>
      </c>
      <c r="C144" s="4">
        <v>42914</v>
      </c>
      <c r="D144" s="12">
        <v>6.9444444444444434E-2</v>
      </c>
      <c r="E144" s="13">
        <v>42915</v>
      </c>
      <c r="F144" s="13">
        <v>42921</v>
      </c>
      <c r="G144" s="55" t="s">
        <v>161</v>
      </c>
      <c r="H144" s="15">
        <v>930938</v>
      </c>
      <c r="I144" s="4">
        <v>42928</v>
      </c>
      <c r="J144" s="10"/>
      <c r="K144" s="1" t="s">
        <v>39</v>
      </c>
      <c r="L144" s="16" t="str">
        <f t="shared" si="2"/>
        <v>A tiempo</v>
      </c>
    </row>
    <row r="145" spans="1:12" ht="15" x14ac:dyDescent="0.25">
      <c r="A145" s="11">
        <v>141</v>
      </c>
      <c r="B145" s="11">
        <v>543</v>
      </c>
      <c r="C145" s="4">
        <v>42914</v>
      </c>
      <c r="D145" s="12">
        <v>0.13055555555555556</v>
      </c>
      <c r="E145" s="13">
        <v>42917</v>
      </c>
      <c r="F145" s="13">
        <v>42931</v>
      </c>
      <c r="G145" s="55" t="s">
        <v>101</v>
      </c>
      <c r="H145" s="15">
        <v>3618508</v>
      </c>
      <c r="I145" s="4">
        <v>42937</v>
      </c>
      <c r="J145" s="10"/>
      <c r="K145" s="1" t="s">
        <v>39</v>
      </c>
      <c r="L145" s="16" t="str">
        <f t="shared" si="2"/>
        <v>A tiempo</v>
      </c>
    </row>
    <row r="146" spans="1:12" ht="15" x14ac:dyDescent="0.25">
      <c r="A146" s="11">
        <v>142</v>
      </c>
      <c r="B146" s="11">
        <v>544</v>
      </c>
      <c r="C146" s="155" t="s">
        <v>152</v>
      </c>
      <c r="D146" s="156"/>
      <c r="E146" s="156"/>
      <c r="F146" s="157"/>
      <c r="G146" s="24" t="s">
        <v>181</v>
      </c>
      <c r="H146" s="15"/>
      <c r="I146" s="4">
        <v>6</v>
      </c>
      <c r="J146" s="10"/>
      <c r="K146" s="1" t="s">
        <v>39</v>
      </c>
      <c r="L146" s="16" t="str">
        <f t="shared" si="2"/>
        <v>A tiempo</v>
      </c>
    </row>
    <row r="147" spans="1:12" ht="15" x14ac:dyDescent="0.25">
      <c r="A147" s="11">
        <v>143</v>
      </c>
      <c r="B147" s="11">
        <v>545</v>
      </c>
      <c r="C147" s="4">
        <v>42914</v>
      </c>
      <c r="D147" s="12">
        <v>8.6805555555555566E-2</v>
      </c>
      <c r="E147" s="13">
        <v>42915</v>
      </c>
      <c r="F147" s="13">
        <v>42916</v>
      </c>
      <c r="G147" s="55" t="s">
        <v>182</v>
      </c>
      <c r="H147" s="15">
        <v>360836</v>
      </c>
      <c r="I147" s="4">
        <v>42923</v>
      </c>
      <c r="J147" s="10"/>
      <c r="K147" s="1" t="s">
        <v>39</v>
      </c>
      <c r="L147" s="16" t="str">
        <f t="shared" si="2"/>
        <v>A tiempo</v>
      </c>
    </row>
    <row r="148" spans="1:12" ht="15" x14ac:dyDescent="0.25">
      <c r="A148" s="11">
        <v>144</v>
      </c>
      <c r="B148" s="11">
        <v>546</v>
      </c>
      <c r="C148" s="4">
        <v>42914</v>
      </c>
      <c r="D148" s="12">
        <v>8.6805555555555566E-2</v>
      </c>
      <c r="E148" s="13">
        <v>42915</v>
      </c>
      <c r="F148" s="13">
        <v>42915</v>
      </c>
      <c r="G148" s="55" t="s">
        <v>82</v>
      </c>
      <c r="H148" s="15">
        <v>201823</v>
      </c>
      <c r="I148" s="4">
        <v>42922</v>
      </c>
      <c r="J148" s="10">
        <v>42916</v>
      </c>
      <c r="K148" s="1" t="s">
        <v>39</v>
      </c>
      <c r="L148" s="16" t="str">
        <f t="shared" si="2"/>
        <v>A tiempo</v>
      </c>
    </row>
    <row r="149" spans="1:12" ht="15" x14ac:dyDescent="0.25">
      <c r="A149" s="11">
        <v>145</v>
      </c>
      <c r="B149" s="11">
        <v>547</v>
      </c>
      <c r="C149" s="4">
        <v>42914</v>
      </c>
      <c r="D149" s="12">
        <v>8.6805555555555566E-2</v>
      </c>
      <c r="E149" s="13">
        <v>42915</v>
      </c>
      <c r="F149" s="13">
        <v>42916</v>
      </c>
      <c r="G149" s="55" t="s">
        <v>108</v>
      </c>
      <c r="H149" s="15">
        <v>248621</v>
      </c>
      <c r="I149" s="4">
        <v>42923</v>
      </c>
      <c r="J149" s="10"/>
      <c r="K149" s="1" t="s">
        <v>39</v>
      </c>
      <c r="L149" s="16" t="str">
        <f t="shared" si="2"/>
        <v>A tiempo</v>
      </c>
    </row>
    <row r="150" spans="1:12" ht="15" x14ac:dyDescent="0.25">
      <c r="A150" s="11">
        <v>146</v>
      </c>
      <c r="B150" s="11">
        <v>548</v>
      </c>
      <c r="C150" s="4">
        <v>42914</v>
      </c>
      <c r="D150" s="12">
        <v>0.11319444444444444</v>
      </c>
      <c r="E150" s="13">
        <v>42919</v>
      </c>
      <c r="F150" s="13">
        <v>42921</v>
      </c>
      <c r="G150" s="55" t="s">
        <v>183</v>
      </c>
      <c r="H150" s="15">
        <v>556870</v>
      </c>
      <c r="I150" s="4">
        <v>42928</v>
      </c>
      <c r="J150" s="10"/>
      <c r="K150" s="1" t="s">
        <v>39</v>
      </c>
      <c r="L150" s="16" t="str">
        <f t="shared" si="2"/>
        <v>A tiempo</v>
      </c>
    </row>
    <row r="151" spans="1:12" ht="15" x14ac:dyDescent="0.25">
      <c r="A151" s="11">
        <v>147</v>
      </c>
      <c r="B151" s="11">
        <v>549</v>
      </c>
      <c r="C151" s="4">
        <v>42914</v>
      </c>
      <c r="D151" s="12">
        <v>0.16111111111111112</v>
      </c>
      <c r="E151" s="13">
        <v>42920</v>
      </c>
      <c r="F151" s="13">
        <v>42921</v>
      </c>
      <c r="G151" s="55" t="s">
        <v>184</v>
      </c>
      <c r="H151" s="15">
        <v>305012</v>
      </c>
      <c r="I151" s="4">
        <v>42928</v>
      </c>
      <c r="J151" s="10"/>
      <c r="K151" s="1" t="s">
        <v>39</v>
      </c>
      <c r="L151" s="16" t="str">
        <f t="shared" si="2"/>
        <v>A tiempo</v>
      </c>
    </row>
    <row r="152" spans="1:12" ht="15" x14ac:dyDescent="0.25">
      <c r="A152" s="11">
        <v>148</v>
      </c>
      <c r="B152" s="11">
        <v>550</v>
      </c>
      <c r="C152" s="4">
        <v>42914</v>
      </c>
      <c r="D152" s="12">
        <v>0.16666666666666666</v>
      </c>
      <c r="E152" s="13">
        <v>42920</v>
      </c>
      <c r="F152" s="13">
        <v>42921</v>
      </c>
      <c r="G152" s="55" t="s">
        <v>185</v>
      </c>
      <c r="H152" s="15">
        <v>466469</v>
      </c>
      <c r="I152" s="4">
        <v>42928</v>
      </c>
      <c r="J152" s="10"/>
      <c r="K152" s="1" t="s">
        <v>39</v>
      </c>
      <c r="L152" s="16" t="str">
        <f t="shared" si="2"/>
        <v>A tiempo</v>
      </c>
    </row>
    <row r="153" spans="1:12" ht="15" x14ac:dyDescent="0.25">
      <c r="A153" s="11">
        <v>149</v>
      </c>
      <c r="B153" s="11">
        <v>551</v>
      </c>
      <c r="C153" s="4">
        <v>42914</v>
      </c>
      <c r="D153" s="12">
        <v>0.1763888888888889</v>
      </c>
      <c r="E153" s="13">
        <v>42920</v>
      </c>
      <c r="F153" s="13">
        <v>42924</v>
      </c>
      <c r="G153" s="55" t="s">
        <v>58</v>
      </c>
      <c r="H153" s="15">
        <v>652863</v>
      </c>
      <c r="I153" s="4">
        <v>42930</v>
      </c>
      <c r="J153" s="10"/>
      <c r="K153" s="1" t="s">
        <v>39</v>
      </c>
      <c r="L153" s="16" t="str">
        <f t="shared" si="2"/>
        <v>A tiempo</v>
      </c>
    </row>
    <row r="154" spans="1:12" ht="15" x14ac:dyDescent="0.25">
      <c r="A154" s="11"/>
      <c r="B154" s="11"/>
      <c r="C154" s="4"/>
      <c r="D154" s="12"/>
      <c r="E154" s="13"/>
      <c r="F154" s="13"/>
      <c r="G154" s="55"/>
      <c r="H154" s="15"/>
      <c r="I154" s="4">
        <v>6</v>
      </c>
      <c r="J154" s="10"/>
      <c r="K154" s="1" t="s">
        <v>39</v>
      </c>
      <c r="L154" s="16" t="str">
        <f t="shared" si="2"/>
        <v>A tiempo</v>
      </c>
    </row>
    <row r="155" spans="1:12" ht="15" x14ac:dyDescent="0.25">
      <c r="A155" s="11"/>
      <c r="B155" s="11"/>
      <c r="C155" s="4"/>
      <c r="D155" s="12"/>
      <c r="E155" s="13"/>
      <c r="F155" s="13"/>
      <c r="G155" s="55"/>
      <c r="H155" s="15"/>
      <c r="I155" s="4">
        <v>6</v>
      </c>
      <c r="J155" s="10"/>
      <c r="K155" s="1" t="s">
        <v>39</v>
      </c>
      <c r="L155" s="16" t="str">
        <f t="shared" si="2"/>
        <v>A tiempo</v>
      </c>
    </row>
    <row r="156" spans="1:12" ht="15" x14ac:dyDescent="0.25">
      <c r="A156" s="11"/>
      <c r="B156" s="11"/>
      <c r="C156" s="4"/>
      <c r="D156" s="12"/>
      <c r="E156" s="13"/>
      <c r="F156" s="13"/>
      <c r="G156" s="55"/>
      <c r="H156" s="15"/>
      <c r="I156" s="4">
        <v>6</v>
      </c>
      <c r="J156" s="10"/>
      <c r="K156" s="1" t="s">
        <v>39</v>
      </c>
      <c r="L156" s="16" t="str">
        <f t="shared" si="2"/>
        <v>A tiempo</v>
      </c>
    </row>
    <row r="157" spans="1:12" ht="15" x14ac:dyDescent="0.25">
      <c r="A157" s="11"/>
      <c r="B157" s="11"/>
      <c r="C157" s="4"/>
      <c r="D157" s="12"/>
      <c r="E157" s="13"/>
      <c r="F157" s="13"/>
      <c r="G157" s="55"/>
      <c r="H157" s="15"/>
      <c r="I157" s="4">
        <v>6</v>
      </c>
      <c r="J157" s="10"/>
      <c r="K157" s="1" t="s">
        <v>39</v>
      </c>
      <c r="L157" s="16" t="str">
        <f t="shared" si="2"/>
        <v>A tiempo</v>
      </c>
    </row>
    <row r="158" spans="1:12" ht="15" x14ac:dyDescent="0.25">
      <c r="A158" s="11"/>
      <c r="B158" s="11"/>
      <c r="C158" s="4"/>
      <c r="D158" s="12"/>
      <c r="E158" s="13"/>
      <c r="F158" s="13"/>
      <c r="G158" s="55"/>
      <c r="H158" s="15"/>
      <c r="I158" s="4">
        <v>6</v>
      </c>
      <c r="J158" s="10"/>
      <c r="K158" s="1" t="s">
        <v>39</v>
      </c>
      <c r="L158" s="16" t="str">
        <f t="shared" si="2"/>
        <v>A tiempo</v>
      </c>
    </row>
    <row r="159" spans="1:12" ht="15" x14ac:dyDescent="0.25">
      <c r="A159" s="11"/>
      <c r="B159" s="11"/>
      <c r="C159" s="4"/>
      <c r="D159" s="12"/>
      <c r="E159" s="13"/>
      <c r="F159" s="13"/>
      <c r="G159" s="55"/>
      <c r="H159" s="15"/>
      <c r="I159" s="4">
        <v>6</v>
      </c>
      <c r="J159" s="10"/>
      <c r="K159" s="1" t="s">
        <v>39</v>
      </c>
      <c r="L159" s="16" t="str">
        <f t="shared" si="2"/>
        <v>A tiempo</v>
      </c>
    </row>
    <row r="160" spans="1:12" ht="15" x14ac:dyDescent="0.25">
      <c r="A160" s="11"/>
      <c r="B160" s="11"/>
      <c r="C160" s="4"/>
      <c r="D160" s="12"/>
      <c r="E160" s="13"/>
      <c r="F160" s="13"/>
      <c r="G160" s="55"/>
      <c r="H160" s="15"/>
      <c r="I160" s="4">
        <v>6</v>
      </c>
      <c r="J160" s="10"/>
      <c r="K160" s="1" t="s">
        <v>39</v>
      </c>
      <c r="L160" s="16" t="str">
        <f t="shared" si="2"/>
        <v>A tiempo</v>
      </c>
    </row>
    <row r="161" spans="1:12" ht="15" x14ac:dyDescent="0.25">
      <c r="A161" s="11"/>
      <c r="B161" s="11"/>
      <c r="C161" s="4"/>
      <c r="D161" s="12"/>
      <c r="E161" s="13"/>
      <c r="F161" s="13"/>
      <c r="G161" s="55"/>
      <c r="H161" s="15"/>
      <c r="I161" s="4">
        <v>6</v>
      </c>
      <c r="J161" s="10"/>
      <c r="K161" s="1" t="s">
        <v>39</v>
      </c>
      <c r="L161" s="16" t="str">
        <f t="shared" si="2"/>
        <v>A tiempo</v>
      </c>
    </row>
    <row r="162" spans="1:12" ht="15" x14ac:dyDescent="0.25">
      <c r="A162" s="11"/>
      <c r="B162" s="11"/>
      <c r="C162" s="4"/>
      <c r="D162" s="12"/>
      <c r="E162" s="13"/>
      <c r="F162" s="13"/>
      <c r="G162" s="55"/>
      <c r="H162" s="15"/>
      <c r="I162" s="4">
        <v>6</v>
      </c>
      <c r="J162" s="10"/>
      <c r="K162" s="1" t="s">
        <v>39</v>
      </c>
      <c r="L162" s="16" t="str">
        <f t="shared" si="2"/>
        <v>A tiempo</v>
      </c>
    </row>
    <row r="163" spans="1:12" ht="15" x14ac:dyDescent="0.25">
      <c r="A163" s="11"/>
      <c r="B163" s="11"/>
      <c r="C163" s="4"/>
      <c r="D163" s="12"/>
      <c r="E163" s="13"/>
      <c r="F163" s="13"/>
      <c r="G163" s="55"/>
      <c r="H163" s="15"/>
      <c r="I163" s="4">
        <v>6</v>
      </c>
      <c r="J163" s="10"/>
      <c r="K163" s="1" t="s">
        <v>39</v>
      </c>
      <c r="L163" s="16" t="str">
        <f t="shared" si="2"/>
        <v>A tiempo</v>
      </c>
    </row>
    <row r="164" spans="1:12" ht="15" x14ac:dyDescent="0.25">
      <c r="A164" s="11"/>
      <c r="B164" s="11"/>
      <c r="C164" s="4"/>
      <c r="D164" s="12"/>
      <c r="E164" s="13"/>
      <c r="F164" s="13"/>
      <c r="G164" s="55"/>
      <c r="H164" s="15"/>
      <c r="I164" s="4">
        <v>6</v>
      </c>
      <c r="J164" s="10"/>
      <c r="K164" s="1" t="s">
        <v>39</v>
      </c>
      <c r="L164" s="16" t="str">
        <f t="shared" si="2"/>
        <v>A tiempo</v>
      </c>
    </row>
    <row r="165" spans="1:12" ht="15" x14ac:dyDescent="0.25">
      <c r="A165" s="11"/>
      <c r="B165" s="11"/>
      <c r="C165" s="4"/>
      <c r="D165" s="12"/>
      <c r="E165" s="13"/>
      <c r="F165" s="13"/>
      <c r="G165" s="55"/>
      <c r="H165" s="15"/>
      <c r="I165" s="4">
        <v>6</v>
      </c>
      <c r="J165" s="10"/>
      <c r="K165" s="1" t="s">
        <v>39</v>
      </c>
      <c r="L165" s="16" t="str">
        <f t="shared" si="2"/>
        <v>A tiempo</v>
      </c>
    </row>
    <row r="166" spans="1:12" ht="15" x14ac:dyDescent="0.25">
      <c r="A166" s="11"/>
      <c r="B166" s="11"/>
      <c r="C166" s="4"/>
      <c r="D166" s="12"/>
      <c r="E166" s="13"/>
      <c r="F166" s="13"/>
      <c r="G166" s="55"/>
      <c r="H166" s="15"/>
      <c r="I166" s="4">
        <v>6</v>
      </c>
      <c r="J166" s="10"/>
      <c r="K166" s="1" t="s">
        <v>39</v>
      </c>
      <c r="L166" s="16" t="str">
        <f t="shared" si="2"/>
        <v>A tiempo</v>
      </c>
    </row>
    <row r="167" spans="1:12" ht="15" x14ac:dyDescent="0.25">
      <c r="A167" s="11"/>
      <c r="B167" s="11"/>
      <c r="C167" s="4"/>
      <c r="D167" s="12"/>
      <c r="E167" s="13"/>
      <c r="F167" s="13"/>
      <c r="G167" s="55"/>
      <c r="H167" s="15"/>
      <c r="I167" s="4">
        <v>6</v>
      </c>
      <c r="J167" s="10"/>
      <c r="K167" s="1" t="s">
        <v>39</v>
      </c>
      <c r="L167" s="16" t="str">
        <f t="shared" si="2"/>
        <v>A tiempo</v>
      </c>
    </row>
    <row r="168" spans="1:12" ht="15" x14ac:dyDescent="0.25">
      <c r="A168" s="11"/>
      <c r="B168" s="11"/>
      <c r="C168" s="4"/>
      <c r="D168" s="12"/>
      <c r="E168" s="13"/>
      <c r="F168" s="13"/>
      <c r="G168" s="55"/>
      <c r="H168" s="15"/>
      <c r="I168" s="4">
        <v>6</v>
      </c>
      <c r="J168" s="10"/>
      <c r="K168" s="1" t="s">
        <v>39</v>
      </c>
      <c r="L168" s="16" t="str">
        <f t="shared" si="2"/>
        <v>A tiempo</v>
      </c>
    </row>
    <row r="169" spans="1:12" ht="15" x14ac:dyDescent="0.25">
      <c r="A169" s="11"/>
      <c r="B169" s="11"/>
      <c r="C169" s="4"/>
      <c r="D169" s="12"/>
      <c r="E169" s="13"/>
      <c r="F169" s="13"/>
      <c r="G169" s="55"/>
      <c r="H169" s="15"/>
      <c r="I169" s="4">
        <v>6</v>
      </c>
      <c r="J169" s="10"/>
      <c r="K169" s="1" t="s">
        <v>39</v>
      </c>
      <c r="L169" s="16" t="str">
        <f t="shared" si="2"/>
        <v>A tiempo</v>
      </c>
    </row>
    <row r="170" spans="1:12" ht="15" x14ac:dyDescent="0.25">
      <c r="A170" s="11"/>
      <c r="B170" s="11"/>
      <c r="C170" s="4"/>
      <c r="D170" s="12"/>
      <c r="E170" s="13"/>
      <c r="F170" s="13"/>
      <c r="G170" s="55"/>
      <c r="H170" s="15"/>
      <c r="I170" s="4">
        <v>6</v>
      </c>
      <c r="J170" s="10"/>
      <c r="K170" s="1" t="s">
        <v>39</v>
      </c>
      <c r="L170" s="16" t="str">
        <f t="shared" si="2"/>
        <v>A tiempo</v>
      </c>
    </row>
    <row r="171" spans="1:12" ht="15" x14ac:dyDescent="0.25">
      <c r="A171" s="11"/>
      <c r="B171" s="11"/>
      <c r="C171" s="4"/>
      <c r="D171" s="12"/>
      <c r="E171" s="13"/>
      <c r="F171" s="13"/>
      <c r="G171" s="55"/>
      <c r="H171" s="15"/>
      <c r="I171" s="4">
        <v>6</v>
      </c>
      <c r="J171" s="10"/>
      <c r="K171" s="1" t="s">
        <v>39</v>
      </c>
      <c r="L171" s="16" t="str">
        <f t="shared" si="2"/>
        <v>A tiempo</v>
      </c>
    </row>
    <row r="172" spans="1:12" ht="15" x14ac:dyDescent="0.25">
      <c r="A172" s="11"/>
      <c r="B172" s="11"/>
      <c r="C172" s="4"/>
      <c r="D172" s="12"/>
      <c r="E172" s="13"/>
      <c r="F172" s="13"/>
      <c r="G172" s="55"/>
      <c r="H172" s="15"/>
      <c r="I172" s="4">
        <v>6</v>
      </c>
      <c r="J172" s="10"/>
      <c r="K172" s="1" t="s">
        <v>39</v>
      </c>
      <c r="L172" s="16" t="str">
        <f t="shared" si="2"/>
        <v>A tiempo</v>
      </c>
    </row>
    <row r="173" spans="1:12" ht="15" x14ac:dyDescent="0.25">
      <c r="A173" s="11"/>
      <c r="B173" s="11"/>
      <c r="C173" s="4"/>
      <c r="D173" s="12"/>
      <c r="E173" s="13"/>
      <c r="F173" s="13"/>
      <c r="G173" s="55"/>
      <c r="H173" s="15"/>
      <c r="I173" s="4">
        <v>6</v>
      </c>
      <c r="J173" s="10"/>
      <c r="K173" s="1" t="s">
        <v>39</v>
      </c>
      <c r="L173" s="16" t="str">
        <f t="shared" si="2"/>
        <v>A tiempo</v>
      </c>
    </row>
    <row r="174" spans="1:12" ht="15" x14ac:dyDescent="0.25">
      <c r="A174" s="11"/>
      <c r="B174" s="11"/>
      <c r="C174" s="4"/>
      <c r="D174" s="12"/>
      <c r="E174" s="13"/>
      <c r="F174" s="13"/>
      <c r="G174" s="55"/>
      <c r="H174" s="15"/>
      <c r="I174" s="4">
        <v>6</v>
      </c>
      <c r="J174" s="10"/>
      <c r="K174" s="1" t="s">
        <v>39</v>
      </c>
      <c r="L174" s="16" t="str">
        <f t="shared" si="2"/>
        <v>A tiempo</v>
      </c>
    </row>
    <row r="175" spans="1:12" ht="15" x14ac:dyDescent="0.25">
      <c r="A175" s="11"/>
      <c r="B175" s="11"/>
      <c r="C175" s="4"/>
      <c r="D175" s="12"/>
      <c r="E175" s="13"/>
      <c r="F175" s="13"/>
      <c r="G175" s="55"/>
      <c r="H175" s="15"/>
      <c r="I175" s="4">
        <v>6</v>
      </c>
      <c r="J175" s="10"/>
      <c r="K175" s="1" t="s">
        <v>39</v>
      </c>
      <c r="L175" s="16" t="str">
        <f t="shared" si="2"/>
        <v>A tiempo</v>
      </c>
    </row>
    <row r="176" spans="1:12" ht="15" x14ac:dyDescent="0.25">
      <c r="A176" s="11"/>
      <c r="B176" s="11"/>
      <c r="C176" s="4"/>
      <c r="D176" s="12"/>
      <c r="E176" s="13"/>
      <c r="F176" s="13"/>
      <c r="G176" s="55"/>
      <c r="H176" s="15"/>
      <c r="I176" s="4">
        <v>6</v>
      </c>
      <c r="J176" s="10"/>
      <c r="K176" s="1" t="s">
        <v>39</v>
      </c>
      <c r="L176" s="16" t="str">
        <f t="shared" si="2"/>
        <v>A tiempo</v>
      </c>
    </row>
    <row r="177" spans="1:12" ht="15" x14ac:dyDescent="0.25">
      <c r="A177" s="11"/>
      <c r="B177" s="11"/>
      <c r="C177" s="4"/>
      <c r="D177" s="12"/>
      <c r="E177" s="13"/>
      <c r="F177" s="13"/>
      <c r="G177" s="55"/>
      <c r="H177" s="15"/>
      <c r="I177" s="4">
        <v>6</v>
      </c>
      <c r="J177" s="10"/>
      <c r="K177" s="1" t="s">
        <v>39</v>
      </c>
      <c r="L177" s="16" t="str">
        <f t="shared" si="2"/>
        <v>A tiempo</v>
      </c>
    </row>
    <row r="178" spans="1:12" ht="15" x14ac:dyDescent="0.25">
      <c r="A178" s="11"/>
      <c r="B178" s="11"/>
      <c r="C178" s="4"/>
      <c r="D178" s="12"/>
      <c r="E178" s="13"/>
      <c r="F178" s="13"/>
      <c r="G178" s="55"/>
      <c r="H178" s="15"/>
      <c r="I178" s="4">
        <v>6</v>
      </c>
      <c r="J178" s="10"/>
      <c r="K178" s="1" t="s">
        <v>39</v>
      </c>
      <c r="L178" s="16" t="str">
        <f t="shared" si="2"/>
        <v>A tiempo</v>
      </c>
    </row>
    <row r="179" spans="1:12" ht="15" x14ac:dyDescent="0.25">
      <c r="A179" s="11"/>
      <c r="B179" s="11"/>
      <c r="C179" s="4"/>
      <c r="D179" s="12"/>
      <c r="E179" s="13"/>
      <c r="F179" s="13"/>
      <c r="G179" s="55"/>
      <c r="H179" s="15"/>
      <c r="I179" s="4">
        <v>6</v>
      </c>
      <c r="J179" s="10"/>
      <c r="K179" s="1" t="s">
        <v>39</v>
      </c>
      <c r="L179" s="16" t="str">
        <f t="shared" si="2"/>
        <v>A tiempo</v>
      </c>
    </row>
    <row r="180" spans="1:12" ht="15" x14ac:dyDescent="0.25">
      <c r="A180" s="11"/>
      <c r="B180" s="11"/>
      <c r="C180" s="4"/>
      <c r="D180" s="12"/>
      <c r="E180" s="13"/>
      <c r="F180" s="13"/>
      <c r="G180" s="55"/>
      <c r="H180" s="15"/>
      <c r="I180" s="4">
        <v>6</v>
      </c>
      <c r="J180" s="10"/>
      <c r="K180" s="1" t="s">
        <v>39</v>
      </c>
      <c r="L180" s="16" t="str">
        <f t="shared" si="2"/>
        <v>A tiempo</v>
      </c>
    </row>
    <row r="181" spans="1:12" ht="15" x14ac:dyDescent="0.25">
      <c r="A181" s="11"/>
      <c r="B181" s="11"/>
      <c r="C181" s="4"/>
      <c r="D181" s="12"/>
      <c r="E181" s="13"/>
      <c r="F181" s="13"/>
      <c r="G181" s="55"/>
      <c r="H181" s="15"/>
      <c r="I181" s="4">
        <v>6</v>
      </c>
      <c r="J181" s="10"/>
      <c r="K181" s="1" t="s">
        <v>39</v>
      </c>
      <c r="L181" s="16" t="str">
        <f t="shared" si="2"/>
        <v>A tiempo</v>
      </c>
    </row>
    <row r="182" spans="1:12" ht="15" x14ac:dyDescent="0.25">
      <c r="A182" s="11"/>
      <c r="B182" s="11"/>
      <c r="C182" s="4"/>
      <c r="D182" s="12"/>
      <c r="E182" s="13"/>
      <c r="F182" s="13"/>
      <c r="G182" s="55"/>
      <c r="H182" s="15"/>
      <c r="I182" s="4">
        <v>6</v>
      </c>
      <c r="J182" s="10"/>
      <c r="K182" s="1" t="s">
        <v>39</v>
      </c>
      <c r="L182" s="16" t="str">
        <f>+IF(J178-I178&gt;=1,"Atrasado","A tiempo")</f>
        <v>A tiempo</v>
      </c>
    </row>
    <row r="183" spans="1:12" ht="15" x14ac:dyDescent="0.25">
      <c r="A183" s="11"/>
      <c r="B183" s="11"/>
      <c r="C183" s="4"/>
      <c r="D183" s="12"/>
      <c r="E183" s="13"/>
      <c r="F183" s="13"/>
      <c r="G183" s="55"/>
      <c r="H183" s="15"/>
      <c r="I183" s="4">
        <v>6</v>
      </c>
      <c r="J183" s="10"/>
      <c r="K183" s="1" t="s">
        <v>39</v>
      </c>
      <c r="L183" s="16" t="str">
        <f>+IF(J179-I179&gt;=1,"Atrasado","A tiempo")</f>
        <v>A tiempo</v>
      </c>
    </row>
    <row r="184" spans="1:12" ht="15" x14ac:dyDescent="0.25">
      <c r="A184" s="11"/>
      <c r="B184" s="11"/>
      <c r="C184" s="4"/>
      <c r="D184" s="12"/>
      <c r="E184" s="13"/>
      <c r="F184" s="13"/>
      <c r="G184" s="55"/>
      <c r="H184" s="15"/>
      <c r="I184" s="4">
        <v>6</v>
      </c>
      <c r="J184" s="10"/>
      <c r="K184" s="1" t="s">
        <v>39</v>
      </c>
      <c r="L184" s="16" t="str">
        <f>+IF(J150-I150&gt;=1,"Atrasado","A tiempo")</f>
        <v>A tiempo</v>
      </c>
    </row>
    <row r="185" spans="1:12" ht="15" x14ac:dyDescent="0.25">
      <c r="A185" s="11"/>
      <c r="B185" s="11"/>
      <c r="C185" s="4"/>
      <c r="D185" s="12"/>
      <c r="E185" s="13"/>
      <c r="F185" s="13"/>
      <c r="G185" s="55"/>
      <c r="H185" s="15"/>
      <c r="I185" s="4">
        <v>6</v>
      </c>
      <c r="J185" s="10"/>
      <c r="K185" s="1" t="s">
        <v>39</v>
      </c>
      <c r="L185" s="16" t="str">
        <f>+IF(J151-I151&gt;=1,"Atrasado","A tiempo")</f>
        <v>A tiempo</v>
      </c>
    </row>
    <row r="186" spans="1:12" ht="15" x14ac:dyDescent="0.25">
      <c r="A186" s="11"/>
      <c r="B186" s="11"/>
      <c r="C186" s="4"/>
      <c r="D186" s="12"/>
      <c r="E186" s="13"/>
      <c r="F186" s="13"/>
      <c r="G186" s="55"/>
      <c r="H186" s="15"/>
      <c r="I186" s="4">
        <v>6</v>
      </c>
      <c r="J186" s="10"/>
      <c r="K186" s="1" t="s">
        <v>39</v>
      </c>
      <c r="L186" s="16" t="str">
        <f>+IF(J152-I152&gt;=1,"Atrasado","A tiempo")</f>
        <v>A tiempo</v>
      </c>
    </row>
    <row r="187" spans="1:12" ht="15" x14ac:dyDescent="0.25">
      <c r="A187" s="11"/>
      <c r="B187" s="11"/>
      <c r="C187" s="17"/>
      <c r="D187" s="17"/>
      <c r="E187" s="16"/>
      <c r="F187" s="16"/>
      <c r="G187" s="14"/>
      <c r="H187" s="15"/>
      <c r="I187" s="4">
        <v>6</v>
      </c>
      <c r="J187" s="10"/>
      <c r="K187" s="1" t="s">
        <v>39</v>
      </c>
      <c r="L187" s="16" t="str">
        <f>+IF(J104-I104&gt;=1,"Atrasado","A tiempo")</f>
        <v>A tiempo</v>
      </c>
    </row>
    <row r="188" spans="1:12" ht="15" x14ac:dyDescent="0.25">
      <c r="A188" s="11"/>
      <c r="B188" s="11"/>
      <c r="C188" s="17"/>
      <c r="D188" s="17"/>
      <c r="E188" s="16"/>
      <c r="F188" s="16"/>
      <c r="G188" s="14"/>
      <c r="H188" s="15"/>
      <c r="I188" s="4">
        <v>6</v>
      </c>
      <c r="J188" s="10"/>
      <c r="K188" s="1" t="s">
        <v>39</v>
      </c>
      <c r="L188" s="16" t="str">
        <f>+IF(J105-I105&gt;=1,"Atrasado","A tiempo")</f>
        <v>Atrasado</v>
      </c>
    </row>
    <row r="189" spans="1:12" ht="15" x14ac:dyDescent="0.25">
      <c r="A189" s="11"/>
      <c r="B189" s="11"/>
      <c r="C189" s="4"/>
      <c r="D189" s="12"/>
      <c r="E189" s="13"/>
      <c r="F189" s="13"/>
      <c r="G189" s="55"/>
      <c r="H189" s="15"/>
      <c r="I189" s="4">
        <v>6</v>
      </c>
      <c r="J189" s="10"/>
      <c r="K189" s="1" t="s">
        <v>39</v>
      </c>
      <c r="L189" s="16" t="str">
        <f>+IF(J185-I185&gt;=1,"Atrasado","A tiempo")</f>
        <v>A tiempo</v>
      </c>
    </row>
    <row r="190" spans="1:12" ht="15" x14ac:dyDescent="0.25">
      <c r="A190" s="11"/>
      <c r="B190" s="11"/>
      <c r="C190" s="4"/>
      <c r="D190" s="12"/>
      <c r="E190" s="13"/>
      <c r="F190" s="13"/>
      <c r="G190" s="55"/>
      <c r="H190" s="15"/>
      <c r="I190" s="4">
        <v>6</v>
      </c>
      <c r="J190" s="10"/>
      <c r="K190" s="1" t="s">
        <v>39</v>
      </c>
      <c r="L190" s="16" t="str">
        <f>+IF(J186-I186&gt;=1,"Atrasado","A tiempo")</f>
        <v>A tiempo</v>
      </c>
    </row>
    <row r="191" spans="1:12" ht="15" x14ac:dyDescent="0.25">
      <c r="A191" s="11"/>
      <c r="B191" s="11"/>
      <c r="C191" s="4"/>
      <c r="D191" s="12"/>
      <c r="E191" s="13"/>
      <c r="F191" s="13"/>
      <c r="G191" s="55"/>
      <c r="H191" s="15"/>
      <c r="I191" s="4">
        <v>6</v>
      </c>
      <c r="J191" s="10"/>
      <c r="K191" s="1" t="s">
        <v>39</v>
      </c>
      <c r="L191" s="16" t="str">
        <f>+IF(J187-I187&gt;=1,"Atrasado","A tiempo")</f>
        <v>A tiempo</v>
      </c>
    </row>
    <row r="192" spans="1:12" ht="15" x14ac:dyDescent="0.25">
      <c r="A192" s="11"/>
      <c r="B192" s="11"/>
      <c r="C192" s="17"/>
      <c r="D192" s="17"/>
      <c r="E192" s="16"/>
      <c r="F192" s="16"/>
      <c r="G192" s="14"/>
      <c r="H192" s="15"/>
      <c r="I192" s="4">
        <v>6</v>
      </c>
      <c r="J192" s="10"/>
      <c r="K192" s="1" t="s">
        <v>39</v>
      </c>
      <c r="L192" s="16" t="str">
        <f>+IF(J109-I109&gt;=1,"Atrasado","A tiempo")</f>
        <v>A tiempo</v>
      </c>
    </row>
    <row r="193" spans="1:12" ht="15" x14ac:dyDescent="0.25">
      <c r="A193" s="11"/>
      <c r="B193" s="11"/>
      <c r="C193" s="17"/>
      <c r="D193" s="17"/>
      <c r="E193" s="16"/>
      <c r="F193" s="16"/>
      <c r="G193" s="14"/>
      <c r="H193" s="15"/>
      <c r="I193" s="4">
        <v>6</v>
      </c>
      <c r="J193" s="10"/>
      <c r="K193" s="1" t="s">
        <v>39</v>
      </c>
      <c r="L193" s="16" t="str">
        <f>+IF(J110-I110&gt;=1,"Atrasado","A tiempo")</f>
        <v>A tiempo</v>
      </c>
    </row>
  </sheetData>
  <customSheetViews>
    <customSheetView guid="{22427A74-474C-47B6-AFE6-9BF320E9B266}" scale="95" showPageBreaks="1" printArea="1" state="hidden" view="pageBreakPreview">
      <pane ySplit="4" topLeftCell="A5" activePane="bottomLeft" state="frozen"/>
      <selection pane="bottomLeft" activeCell="A148" sqref="A148:IV148"/>
      <colBreaks count="1" manualBreakCount="1">
        <brk id="12" max="1048575" man="1"/>
      </colBreaks>
      <pageMargins left="0" right="0" top="0" bottom="0" header="0" footer="0"/>
      <pageSetup paperSize="9" scale="44" orientation="portrait" horizontalDpi="4294967295" verticalDpi="4294967295" r:id="rId1"/>
    </customSheetView>
  </customSheetViews>
  <mergeCells count="14">
    <mergeCell ref="C146:F146"/>
    <mergeCell ref="A1:K1"/>
    <mergeCell ref="A2:H2"/>
    <mergeCell ref="I2:L2"/>
    <mergeCell ref="A3:A4"/>
    <mergeCell ref="B3:B4"/>
    <mergeCell ref="C3:D3"/>
    <mergeCell ref="E3:F3"/>
    <mergeCell ref="G3:G4"/>
    <mergeCell ref="H3:H4"/>
    <mergeCell ref="I3:I4"/>
    <mergeCell ref="J3:J4"/>
    <mergeCell ref="L3:L4"/>
    <mergeCell ref="D97:F97"/>
  </mergeCells>
  <conditionalFormatting sqref="L5:L193">
    <cfRule type="cellIs" dxfId="0" priority="1" operator="equal">
      <formula>"Atrasado"</formula>
    </cfRule>
  </conditionalFormatting>
  <pageMargins left="7.874015748031496E-2" right="0.19685039370078741" top="0" bottom="0" header="0.31496062992125984" footer="0.31496062992125984"/>
  <pageSetup paperSize="9" scale="44" orientation="portrait" horizontalDpi="4294967295" verticalDpi="4294967295" r:id="rId2"/>
  <colBreaks count="1" manualBreakCount="1">
    <brk id="12" max="1048575" man="1"/>
  </colBreaks>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3</vt:i4>
      </vt:variant>
    </vt:vector>
  </HeadingPairs>
  <TitlesOfParts>
    <vt:vector size="6" baseType="lpstr">
      <vt:lpstr>FO-PCF-PC10-03</vt:lpstr>
      <vt:lpstr>Hoja1</vt:lpstr>
      <vt:lpstr>JUNIO (2)</vt:lpstr>
      <vt:lpstr>'FO-PCF-PC10-03'!Área_de_impresión</vt:lpstr>
      <vt:lpstr>'JUNIO (2)'!Área_de_impresión</vt:lpstr>
      <vt:lpstr>'FO-PCF-PC10-03'!Títulos_a_imprimir</vt:lpstr>
    </vt:vector>
  </TitlesOfParts>
  <Manager/>
  <Company>INSTITUTO AGUSTIN CODAZZI</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ONUNGO</dc:creator>
  <cp:keywords/>
  <dc:description/>
  <cp:lastModifiedBy>Laura Isabel Gonzalez Barbosa</cp:lastModifiedBy>
  <cp:revision/>
  <dcterms:created xsi:type="dcterms:W3CDTF">2010-06-01T20:55:08Z</dcterms:created>
  <dcterms:modified xsi:type="dcterms:W3CDTF">2025-01-14T16:26:54Z</dcterms:modified>
  <cp:category/>
  <cp:contentStatus/>
</cp:coreProperties>
</file>